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showInkAnnotation="0" defaultThemeVersion="124226"/>
  <bookViews>
    <workbookView xWindow="285" yWindow="255" windowWidth="20730" windowHeight="8355" tabRatio="720" activeTab="2"/>
  </bookViews>
  <sheets>
    <sheet name="Koptame" sheetId="153" r:id="rId1"/>
    <sheet name="Kopsavilkums" sheetId="156" r:id="rId2"/>
    <sheet name="Tame Nr.1" sheetId="174" r:id="rId3"/>
  </sheets>
  <definedNames>
    <definedName name="_xlnm.Print_Area" localSheetId="1">Kopsavilkums!$A$1:$H$24</definedName>
    <definedName name="_xlnm.Print_Area" localSheetId="0">Koptame!$A$1:$C$22</definedName>
    <definedName name="_xlnm.Print_Area" localSheetId="2">'Tame Nr.1'!$A$1:$O$53</definedName>
    <definedName name="_xlnm.Print_Titles" localSheetId="1">Kopsavilkums!$8:$11</definedName>
    <definedName name="_xlnm.Print_Titles" localSheetId="0">Koptame!$7:$10</definedName>
    <definedName name="_xlnm.Print_Titles" localSheetId="2">'Tame Nr.1'!$7:$9</definedName>
  </definedNames>
  <calcPr calcId="125725" concurrentCalc="0"/>
</workbook>
</file>

<file path=xl/calcChain.xml><?xml version="1.0" encoding="utf-8"?>
<calcChain xmlns="http://schemas.openxmlformats.org/spreadsheetml/2006/main">
  <c r="L48" i="174"/>
  <c r="K48"/>
  <c r="K46"/>
  <c r="G11"/>
  <c r="L11"/>
  <c r="C15" i="153"/>
  <c r="C14"/>
  <c r="D18" i="156"/>
  <c r="A12" i="174"/>
  <c r="A13"/>
  <c r="A14"/>
  <c r="A15"/>
  <c r="A16"/>
  <c r="A17"/>
  <c r="A18"/>
  <c r="A19"/>
  <c r="A20"/>
  <c r="A21"/>
  <c r="A22"/>
  <c r="A23"/>
  <c r="A24"/>
  <c r="A25"/>
  <c r="A26"/>
  <c r="A27"/>
  <c r="A28"/>
  <c r="A29"/>
  <c r="A30"/>
  <c r="A31"/>
  <c r="A32"/>
  <c r="A33"/>
  <c r="A35"/>
  <c r="A36"/>
  <c r="A37"/>
  <c r="A38"/>
  <c r="A39"/>
  <c r="A40"/>
  <c r="C3"/>
  <c r="C2"/>
  <c r="D2" i="156"/>
  <c r="D1"/>
  <c r="A34" i="174"/>
  <c r="A41"/>
  <c r="A42"/>
  <c r="K44"/>
  <c r="G44"/>
  <c r="M42"/>
  <c r="K42"/>
  <c r="G42"/>
  <c r="L42"/>
  <c r="M41"/>
  <c r="K41"/>
  <c r="G41"/>
  <c r="L41"/>
  <c r="M39"/>
  <c r="K39"/>
  <c r="G39"/>
  <c r="M38"/>
  <c r="K38"/>
  <c r="G38"/>
  <c r="L38"/>
  <c r="M37"/>
  <c r="K37"/>
  <c r="G37"/>
  <c r="L37"/>
  <c r="M36"/>
  <c r="K36"/>
  <c r="G36"/>
  <c r="M35"/>
  <c r="K35"/>
  <c r="G35"/>
  <c r="M34"/>
  <c r="K34"/>
  <c r="G34"/>
  <c r="L34"/>
  <c r="M33"/>
  <c r="K33"/>
  <c r="G33"/>
  <c r="L33"/>
  <c r="M31"/>
  <c r="K31"/>
  <c r="G31"/>
  <c r="L31"/>
  <c r="M30"/>
  <c r="K30"/>
  <c r="G30"/>
  <c r="L30"/>
  <c r="M29"/>
  <c r="K29"/>
  <c r="G29"/>
  <c r="L29"/>
  <c r="M28"/>
  <c r="M32"/>
  <c r="K28"/>
  <c r="K32"/>
  <c r="N28"/>
  <c r="G28"/>
  <c r="L28"/>
  <c r="N26"/>
  <c r="L26"/>
  <c r="K26"/>
  <c r="M25"/>
  <c r="K25"/>
  <c r="N25"/>
  <c r="G25"/>
  <c r="L25"/>
  <c r="M24"/>
  <c r="K24"/>
  <c r="G24"/>
  <c r="L24"/>
  <c r="M23"/>
  <c r="K23"/>
  <c r="G23"/>
  <c r="N23"/>
  <c r="M22"/>
  <c r="K22"/>
  <c r="G22"/>
  <c r="L22"/>
  <c r="M21"/>
  <c r="G21"/>
  <c r="L21"/>
  <c r="K21"/>
  <c r="N21"/>
  <c r="M20"/>
  <c r="K20"/>
  <c r="G20"/>
  <c r="L20"/>
  <c r="M19"/>
  <c r="K19"/>
  <c r="G19"/>
  <c r="N19"/>
  <c r="M18"/>
  <c r="K18"/>
  <c r="G18"/>
  <c r="L18"/>
  <c r="M17"/>
  <c r="G17"/>
  <c r="L17"/>
  <c r="K17"/>
  <c r="N17"/>
  <c r="M16"/>
  <c r="K16"/>
  <c r="G16"/>
  <c r="L16"/>
  <c r="M15"/>
  <c r="G14"/>
  <c r="K14"/>
  <c r="M13"/>
  <c r="K13"/>
  <c r="G13"/>
  <c r="L13"/>
  <c r="M12"/>
  <c r="K12"/>
  <c r="G12"/>
  <c r="L12"/>
  <c r="M11"/>
  <c r="K11"/>
  <c r="N11"/>
  <c r="N13"/>
  <c r="O13"/>
  <c r="N18"/>
  <c r="N22"/>
  <c r="J28"/>
  <c r="N29"/>
  <c r="J30"/>
  <c r="J31"/>
  <c r="N42"/>
  <c r="O17"/>
  <c r="O18"/>
  <c r="O21"/>
  <c r="O22"/>
  <c r="O25"/>
  <c r="O42"/>
  <c r="N44"/>
  <c r="L44"/>
  <c r="N31"/>
  <c r="O31"/>
  <c r="O28"/>
  <c r="J29"/>
  <c r="G32"/>
  <c r="J36"/>
  <c r="N36"/>
  <c r="M14"/>
  <c r="M26"/>
  <c r="N14"/>
  <c r="L14"/>
  <c r="J19"/>
  <c r="N35"/>
  <c r="N39"/>
  <c r="N12"/>
  <c r="J13"/>
  <c r="N16"/>
  <c r="O16"/>
  <c r="J17"/>
  <c r="N20"/>
  <c r="O20"/>
  <c r="J21"/>
  <c r="N24"/>
  <c r="O24"/>
  <c r="J25"/>
  <c r="N30"/>
  <c r="O30"/>
  <c r="J33"/>
  <c r="N33"/>
  <c r="O33"/>
  <c r="L35"/>
  <c r="N37"/>
  <c r="O37"/>
  <c r="L39"/>
  <c r="O39"/>
  <c r="M44"/>
  <c r="J11"/>
  <c r="O12"/>
  <c r="K15"/>
  <c r="H12" i="156"/>
  <c r="G15" i="174"/>
  <c r="J23"/>
  <c r="J18"/>
  <c r="L19"/>
  <c r="O19"/>
  <c r="J22"/>
  <c r="L23"/>
  <c r="O23"/>
  <c r="O29"/>
  <c r="J34"/>
  <c r="N34"/>
  <c r="O34"/>
  <c r="L36"/>
  <c r="O36"/>
  <c r="N38"/>
  <c r="O38"/>
  <c r="N41"/>
  <c r="O41"/>
  <c r="J42"/>
  <c r="J12"/>
  <c r="J38"/>
  <c r="J39"/>
  <c r="O14"/>
  <c r="J37"/>
  <c r="J35"/>
  <c r="N32"/>
  <c r="L32"/>
  <c r="J24"/>
  <c r="O26"/>
  <c r="J26"/>
  <c r="L15"/>
  <c r="N15"/>
  <c r="N46"/>
  <c r="N48"/>
  <c r="G12" i="156"/>
  <c r="J41" i="174"/>
  <c r="O35"/>
  <c r="J20"/>
  <c r="J14"/>
  <c r="O44"/>
  <c r="O11"/>
  <c r="L46"/>
  <c r="E12" i="156"/>
  <c r="J16" i="174"/>
  <c r="J44"/>
  <c r="O32"/>
  <c r="O15"/>
  <c r="J15"/>
  <c r="J32"/>
  <c r="M46"/>
  <c r="O46"/>
  <c r="O47"/>
  <c r="O48"/>
  <c r="O5"/>
  <c r="M48"/>
  <c r="F12" i="156"/>
  <c r="D12"/>
  <c r="H14"/>
  <c r="G14"/>
  <c r="E14"/>
  <c r="F14"/>
  <c r="D14"/>
  <c r="D6"/>
  <c r="D17"/>
  <c r="D15"/>
  <c r="C11" i="153"/>
  <c r="D5" i="156"/>
  <c r="C13" i="153"/>
</calcChain>
</file>

<file path=xl/sharedStrings.xml><?xml version="1.0" encoding="utf-8"?>
<sst xmlns="http://schemas.openxmlformats.org/spreadsheetml/2006/main" count="134" uniqueCount="92">
  <si>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</si>
  <si>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</si>
  <si>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</si>
  <si>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</si>
  <si>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</si>
  <si>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</si>
  <si>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</si>
  <si>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</si>
  <si>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</si>
  <si>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</si>
  <si>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</si>
  <si>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</si>
  <si>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</si>
  <si>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</si>
  <si>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</si>
  <si>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</si>
  <si>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</si>
  <si>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Objekta nosaukums</t>
  </si>
  <si>
    <t>PAVISAM BŪVNIECĪBAS IZMAKSAS</t>
  </si>
  <si>
    <t>Sastādīja</t>
  </si>
  <si>
    <t>Pārbaudīja</t>
  </si>
  <si>
    <t>t.sk. darba aizsardzībai</t>
  </si>
  <si>
    <t>PVN 21%</t>
  </si>
  <si>
    <r>
      <t>Objekta izmaksas (</t>
    </r>
    <r>
      <rPr>
        <i/>
        <sz val="10"/>
        <rFont val="Arial"/>
        <family val="2"/>
        <charset val="186"/>
      </rPr>
      <t>euro</t>
    </r>
    <r>
      <rPr>
        <sz val="10"/>
        <rFont val="Arial"/>
        <family val="2"/>
      </rPr>
      <t xml:space="preserve">) </t>
    </r>
  </si>
  <si>
    <r>
      <t xml:space="preserve">Par kopējo summu, </t>
    </r>
    <r>
      <rPr>
        <i/>
        <sz val="11"/>
        <rFont val="Arial"/>
        <family val="2"/>
        <charset val="186"/>
      </rPr>
      <t>euro</t>
    </r>
  </si>
  <si>
    <r>
      <t>Tāmes izmaksas (</t>
    </r>
    <r>
      <rPr>
        <i/>
        <sz val="10"/>
        <rFont val="Arial"/>
        <family val="2"/>
        <charset val="186"/>
      </rPr>
      <t>euro)</t>
    </r>
  </si>
  <si>
    <r>
      <t>Darba alga (</t>
    </r>
    <r>
      <rPr>
        <i/>
        <sz val="10"/>
        <rFont val="Arial"/>
        <family val="2"/>
        <charset val="186"/>
      </rPr>
      <t>euro</t>
    </r>
    <r>
      <rPr>
        <sz val="10"/>
        <rFont val="Arial"/>
        <family val="2"/>
      </rPr>
      <t>)</t>
    </r>
  </si>
  <si>
    <r>
      <t>Mehānismi (</t>
    </r>
    <r>
      <rPr>
        <i/>
        <sz val="10"/>
        <rFont val="Arial"/>
        <family val="2"/>
        <charset val="186"/>
      </rPr>
      <t>euro</t>
    </r>
    <r>
      <rPr>
        <sz val="10"/>
        <rFont val="Arial"/>
        <family val="2"/>
      </rPr>
      <t>)</t>
    </r>
  </si>
  <si>
    <r>
      <t>Tāmes tiešās izmaksas</t>
    </r>
    <r>
      <rPr>
        <i/>
        <sz val="11"/>
        <rFont val="Arial"/>
        <family val="2"/>
        <charset val="186"/>
      </rPr>
      <t xml:space="preserve"> euro</t>
    </r>
    <r>
      <rPr>
        <sz val="11"/>
        <rFont val="Arial"/>
        <family val="2"/>
      </rPr>
      <t xml:space="preserve"> bez PVN</t>
    </r>
  </si>
  <si>
    <t>Darba samaksas likme (euro/h)</t>
  </si>
  <si>
    <t>Darba alga (euro)</t>
  </si>
  <si>
    <t>Materiāli (euro)</t>
  </si>
  <si>
    <t>Mehānismi (euro)</t>
  </si>
  <si>
    <t>Kopā (euro)</t>
  </si>
  <si>
    <t>Summa (euro)</t>
  </si>
  <si>
    <t>DZĒRBENES IELĀ 14, RĪGĀ, kadastra Nr.0100 092 0440 001</t>
  </si>
  <si>
    <t>m</t>
  </si>
  <si>
    <t>SPECIALIZĒTIE DARBI- IEKŠĒJIE TĪKLI, SISTĒMAS</t>
  </si>
  <si>
    <t>BŪVNIECĪBAS KOPTĀME Nr.1</t>
  </si>
  <si>
    <t>Sagatavošanas un demontāžas darbi</t>
  </si>
  <si>
    <t>Būvlaukuma mobilizācija</t>
  </si>
  <si>
    <t>gab.</t>
  </si>
  <si>
    <t>Satiksmes organizēšana būvdarbu laikā</t>
  </si>
  <si>
    <t>kompl.</t>
  </si>
  <si>
    <t xml:space="preserve">km </t>
  </si>
  <si>
    <t>Esošu koku būvobjektā aizsardzība būvdarbu laikā ar koka vairogiem</t>
  </si>
  <si>
    <t>Betona seguma un plākšņu demontāža, transports uz būvuzņemēja atbērtni, h=~15,0 - 20,0 cm</t>
  </si>
  <si>
    <t>m²</t>
  </si>
  <si>
    <t>Betona seguma un plākšņu zāģēšana savienojuma vietās, h=~15,0 - 20,0 cm</t>
  </si>
  <si>
    <t>Augsnes kārtas noņemšana h vid=20 cm un transports uz būvuzņēmēja atbērtni vai izmantošana grunts piebērumam objektā zem zālāja teritorijām</t>
  </si>
  <si>
    <t>m3</t>
  </si>
  <si>
    <t>Asfalbetona virskārtas demontāža remonta vietās</t>
  </si>
  <si>
    <t>Asfalbetona zāģēšana pieslēgumu un remonta vietās</t>
  </si>
  <si>
    <t>Grunts ierakuma izbūve un liekās grunts transports uz būvuzņemeja atbērtni</t>
  </si>
  <si>
    <t>Esošas kanalizācijas aku vāku D=1.0 m nomaiņa pret smagā tipa ar nestspēju 40T, peldoša veida, regulējot un izbūvējot projektā paredzētajās virsmas vertikālajās atzīmēs.</t>
  </si>
  <si>
    <t>Esošu citu komunikāciju vāku regulēšana, nomaiņa un izbūve darbu robežās projektētajās virsmas atzīmēs</t>
  </si>
  <si>
    <t>Gultnes planēšāna, profilēšana un blietēšana pirms segas konsrukcijas izbūves, Evaj&gt;45 MPA</t>
  </si>
  <si>
    <t>m2</t>
  </si>
  <si>
    <t>Minerālmateriālu maisījums, fr. 0-45 mm, AADTj,smagie &lt; 100, hvid=20.0 cm, pamata kārtas izbūve  h=20.0 cm, Evaj=120.0  Mpa</t>
  </si>
  <si>
    <t>Pelēka betona bruģakmens plāksnīšu izbūve (h=8 cm) S=100x200 mm, saskaņot pirms piegādes</t>
  </si>
  <si>
    <t>Smilts, minerālmateriālu izlīdzinošā slāņa izbūve 3.0-5.0 cm biezumā</t>
  </si>
  <si>
    <t>Asfaltbetons AC-11 surf, AADTj,pievestā &lt; 500, hvid=4.50 cm</t>
  </si>
  <si>
    <t>Bitumena emulsijas kārtas iestrāde uz esošas attīrītas un sagatavotas dzelzsbetona plātņu seguma pamatnes, sastvielas daudzums &gt;48 %, patēriņš 1.50 l/m2</t>
  </si>
  <si>
    <t>Visa veida inženierkomunikāciju šurfēšanas un atrakšanas darbi (precizējams objektā uz vietas pēc nepieciešamības, nepārsniedzot noradīto apjomu)</t>
  </si>
  <si>
    <t>Ietves apmaļu (BR 100x20x08) uzstādīšana un nostiprināšana betonā (B-7.5, F-50) uz minerālmateriālu pamatnes 0,50 m platumā un 0,1 m biezumā</t>
  </si>
  <si>
    <t>Esošu dzelzsbetona plātņu izdrupumu un bedru remonts, hvid=0.5 – 3.5 cm, ar pašizlīdzinoša betona maisījuma iestrādi Cemfix 540 uz nogruntētas esošas betona pamatnes (apjoms precizējams objektā darba gaitā)</t>
  </si>
  <si>
    <t>Objekta labiekārtošanas darbi</t>
  </si>
  <si>
    <t>Būvdarbu zonā uzraktās teritorijas planēšana līdzināšana un sagatavošana augsnes sēklu maisījuma iestrādei, attīrīšana no būvgružiem</t>
  </si>
  <si>
    <t>Zāliena atjaunošana vai izveide no jauna iestrādājot augsnes un daudzgadīga zālāja sēklu maisījumu hvid=10 cm</t>
  </si>
  <si>
    <t>Piezīme</t>
  </si>
  <si>
    <t>objekts</t>
  </si>
  <si>
    <t>Materiālu, būvgružu transporta izdevumi __%</t>
  </si>
  <si>
    <t xml:space="preserve">Tāme sastādīta: </t>
  </si>
  <si>
    <t xml:space="preserve">DZĒRBENES IELĀ 14, RĪGĀ, kadastra Nr. .0100 092 0440 </t>
  </si>
  <si>
    <t>Iekšējo piebraucamo ceļu virsmas seguma atjaunošana  Dzērbenes ielā 14, Rīga,</t>
  </si>
  <si>
    <t xml:space="preserve">Tāme sastādīta. </t>
  </si>
  <si>
    <t>Virsizdevumi __%</t>
  </si>
  <si>
    <t>Peļņa __%</t>
  </si>
  <si>
    <t>Trases nospraušanas darbi, kadastru robežu nospraušana, inženierkomunikāciju sarkano līniju uzmērīšana, un nospraušana dabā (visam objektam un visiem darbiem)</t>
  </si>
  <si>
    <r>
      <t>Dažādu atsevišķi esošu būvelementu, betona, akmens būvkonstrukciju nojaukšana, vai demontāža</t>
    </r>
    <r>
      <rPr>
        <sz val="12"/>
        <color rgb="FFFF0000"/>
        <rFont val="Times New Roman"/>
        <family val="1"/>
      </rPr>
      <t xml:space="preserve"> </t>
    </r>
    <r>
      <rPr>
        <sz val="12"/>
        <rFont val="Times New Roman"/>
        <family val="1"/>
      </rPr>
      <t>brauktuves</t>
    </r>
    <r>
      <rPr>
        <sz val="12"/>
        <color rgb="FF00B0F0"/>
        <rFont val="Times New Roman"/>
        <family val="1"/>
      </rPr>
      <t xml:space="preserve"> </t>
    </r>
    <r>
      <rPr>
        <sz val="12"/>
        <rFont val="Times New Roman"/>
        <family val="1"/>
      </rPr>
      <t>robežās</t>
    </r>
    <r>
      <rPr>
        <sz val="12"/>
        <color rgb="FFFF0000"/>
        <rFont val="Times New Roman"/>
        <family val="1"/>
      </rPr>
      <t xml:space="preserve"> </t>
    </r>
    <r>
      <rPr>
        <sz val="12"/>
        <color theme="1"/>
        <rFont val="Times New Roman"/>
        <family val="1"/>
      </rPr>
      <t>un transports uz būvuzņēmēja atbērtni. Demontāžas darbs līdz 1.5 m³</t>
    </r>
  </si>
  <si>
    <t>Objekta topogrāfiskās uzmērīšanas darbi pēc būvdarbu pabeigšanas,inženiertīklu izpildes shēmu izstrāde un uzmērījumi (iekļaujami pilnīgi visi uzmērišanas darbi objektā)</t>
  </si>
  <si>
    <t>ZEMES KLĀTNE UN  BRAUKTUVES SEGAS KONSTRUKCIJA</t>
  </si>
  <si>
    <r>
      <t xml:space="preserve">Brauktuves </t>
    </r>
    <r>
      <rPr>
        <b/>
        <sz val="12"/>
        <color theme="1"/>
        <rFont val="Times New Roman"/>
        <family val="1"/>
      </rPr>
      <t>izbūves un rekonstrukcijas darbi</t>
    </r>
  </si>
  <si>
    <t xml:space="preserve">Minerālmateriālu maisījuma pamata izlīdzinoša kārta, fr. 0-45 mm, AADTj,smagie &lt; 100, hvid=5.0 cm* </t>
  </si>
  <si>
    <t xml:space="preserve">Asfaltbetons AC-11 surf, AADTj,pievestā &lt; 500, hvid=4.50 cm izbūve atjaunojuma vai lauzumu vietās* </t>
  </si>
  <si>
    <t>Būvuzņēmējam jāievērtē darbu daudzuma sarakstā minēto darbu veikšanai nepieciešamie materiāli un papildus darbi, kas nav minēti šajā sarakstā, bet bez kuriem nebūtu iespējama būvdarbu tehnoloģiski pareiza un spēkā esošajiem normatīviem atbilstoša veikšana pilnā apmērā. 
Darbu apjomu sarakstu skatīt kopā ar rasējumiem un specifikācijām. Gadījumā ja darbu apjomi nesakrīt, par pareiziem jāuzskata rasējumos esošie darbu apjomi.                                                        Ar * atzīmēts, ka apjoms norādits plānotais, jāprecizē objektā darbu laikā</t>
  </si>
  <si>
    <t>Būvizstrādājumi (euro)</t>
  </si>
  <si>
    <t>Būvdarbu nosaukums</t>
  </si>
  <si>
    <t>Būvdarbu veids vai konstruktīvā elementa nosaukums</t>
  </si>
  <si>
    <r>
      <t>Būvizstrādājumi (</t>
    </r>
    <r>
      <rPr>
        <i/>
        <sz val="10"/>
        <rFont val="Arial"/>
        <family val="2"/>
        <charset val="186"/>
      </rPr>
      <t>euro</t>
    </r>
    <r>
      <rPr>
        <sz val="10"/>
        <rFont val="Arial"/>
        <family val="2"/>
      </rPr>
      <t xml:space="preserve">) </t>
    </r>
  </si>
  <si>
    <t>Tiešās izmaksas kopā, t.sk.darba devēja sociālais nodoklis (%)</t>
  </si>
  <si>
    <r>
      <t>Esošu dzelzsbetona plātņu izdrupumu un bedru remonts, sagatavošana ar Cemprime grunti uz esošas betona pamatnes, iztīrītā, sausā virsmā</t>
    </r>
    <r>
      <rPr>
        <sz val="12"/>
        <rFont val="Times New Roman"/>
        <family val="1"/>
        <charset val="186"/>
      </rPr>
      <t>*</t>
    </r>
    <r>
      <rPr>
        <sz val="12"/>
        <color theme="1"/>
        <rFont val="Times New Roman"/>
        <family val="1"/>
      </rPr>
      <t/>
    </r>
  </si>
</sst>
</file>

<file path=xl/styles.xml><?xml version="1.0" encoding="utf-8"?>
<styleSheet xmlns="http://schemas.openxmlformats.org/spreadsheetml/2006/main">
  <numFmts count="1">
    <numFmt numFmtId="164" formatCode="0.0"/>
  </numFmts>
  <fonts count="22">
    <font>
      <sz val="10"/>
      <name val="Arial"/>
      <charset val="186"/>
    </font>
    <font>
      <sz val="8"/>
      <name val="Arial"/>
      <family val="2"/>
      <charset val="186"/>
    </font>
    <font>
      <sz val="10"/>
      <name val="Arial"/>
      <family val="2"/>
    </font>
    <font>
      <sz val="11"/>
      <name val="Arial"/>
      <family val="2"/>
    </font>
    <font>
      <b/>
      <sz val="10"/>
      <name val="Arial"/>
      <family val="2"/>
    </font>
    <font>
      <b/>
      <sz val="11"/>
      <name val="Arial"/>
      <family val="2"/>
    </font>
    <font>
      <b/>
      <i/>
      <sz val="11"/>
      <name val="Arial"/>
      <family val="2"/>
      <charset val="186"/>
    </font>
    <font>
      <u/>
      <sz val="10"/>
      <name val="Arial"/>
      <family val="2"/>
    </font>
    <font>
      <b/>
      <u/>
      <sz val="10"/>
      <name val="Arial"/>
      <family val="2"/>
    </font>
    <font>
      <i/>
      <sz val="10"/>
      <name val="Arial"/>
      <family val="2"/>
      <charset val="186"/>
    </font>
    <font>
      <b/>
      <sz val="10"/>
      <name val="Arial"/>
      <family val="2"/>
      <charset val="186"/>
    </font>
    <font>
      <i/>
      <sz val="11"/>
      <name val="Arial"/>
      <family val="2"/>
      <charset val="186"/>
    </font>
    <font>
      <sz val="10"/>
      <name val="Arial"/>
      <family val="2"/>
      <charset val="186"/>
    </font>
    <font>
      <sz val="11"/>
      <color indexed="8"/>
      <name val="Calibri"/>
      <family val="2"/>
      <charset val="186"/>
    </font>
    <font>
      <sz val="10"/>
      <color indexed="64"/>
      <name val="Arial"/>
      <family val="2"/>
      <charset val="186"/>
    </font>
    <font>
      <sz val="12"/>
      <color theme="1"/>
      <name val="Times New Roman"/>
      <family val="1"/>
    </font>
    <font>
      <b/>
      <sz val="12"/>
      <color theme="1"/>
      <name val="Times New Roman"/>
      <family val="1"/>
    </font>
    <font>
      <sz val="12"/>
      <name val="Times New Roman"/>
      <family val="1"/>
    </font>
    <font>
      <sz val="12"/>
      <color rgb="FFFF0000"/>
      <name val="Times New Roman"/>
      <family val="1"/>
    </font>
    <font>
      <sz val="12"/>
      <color rgb="FF00B0F0"/>
      <name val="Times New Roman"/>
      <family val="1"/>
    </font>
    <font>
      <b/>
      <sz val="12"/>
      <name val="Times New Roman"/>
      <family val="1"/>
    </font>
    <font>
      <sz val="12"/>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hair">
        <color indexed="64"/>
      </top>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0" fontId="13" fillId="0" borderId="0"/>
    <xf numFmtId="0" fontId="12" fillId="0" borderId="0"/>
    <xf numFmtId="0" fontId="2" fillId="0" borderId="0"/>
    <xf numFmtId="0" fontId="14" fillId="0" borderId="0"/>
  </cellStyleXfs>
  <cellXfs count="177">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horizontal="center" vertical="center" textRotation="90" wrapText="1"/>
    </xf>
    <xf numFmtId="2" fontId="2" fillId="0" borderId="1" xfId="0" applyNumberFormat="1" applyFont="1" applyBorder="1" applyAlignment="1">
      <alignment horizontal="center" vertical="center" textRotation="90" wrapText="1"/>
    </xf>
    <xf numFmtId="0" fontId="2" fillId="0" borderId="0" xfId="0" applyFont="1" applyBorder="1" applyAlignment="1">
      <alignment vertical="center"/>
    </xf>
    <xf numFmtId="0" fontId="3" fillId="0" borderId="0" xfId="0" applyFont="1" applyAlignment="1">
      <alignment horizontal="left" vertical="top"/>
    </xf>
    <xf numFmtId="0" fontId="2" fillId="0" borderId="2" xfId="0" applyFont="1" applyBorder="1" applyAlignment="1">
      <alignment horizontal="center" vertical="top"/>
    </xf>
    <xf numFmtId="0" fontId="2" fillId="0" borderId="2" xfId="0" applyFont="1" applyBorder="1" applyAlignment="1">
      <alignment vertical="top" wrapText="1"/>
    </xf>
    <xf numFmtId="2" fontId="2" fillId="0" borderId="1" xfId="0" applyNumberFormat="1" applyFont="1" applyBorder="1" applyAlignment="1">
      <alignment vertical="top"/>
    </xf>
    <xf numFmtId="2" fontId="2" fillId="0" borderId="0" xfId="0" applyNumberFormat="1" applyFont="1" applyAlignment="1">
      <alignment horizontal="right" vertical="top"/>
    </xf>
    <xf numFmtId="0" fontId="2" fillId="0" borderId="9" xfId="0" applyFont="1" applyBorder="1" applyAlignment="1">
      <alignment horizontal="center" vertical="top"/>
    </xf>
    <xf numFmtId="0" fontId="2" fillId="0" borderId="10" xfId="0" applyFont="1" applyBorder="1" applyAlignment="1">
      <alignment horizontal="center" vertical="top"/>
    </xf>
    <xf numFmtId="0" fontId="2" fillId="0" borderId="11" xfId="0" applyFont="1" applyBorder="1" applyAlignment="1">
      <alignment horizontal="center" vertical="top" wrapText="1"/>
    </xf>
    <xf numFmtId="0" fontId="4" fillId="0" borderId="5" xfId="0" applyFont="1" applyBorder="1" applyAlignment="1">
      <alignment horizontal="right" vertical="top" wrapText="1"/>
    </xf>
    <xf numFmtId="0" fontId="4" fillId="0" borderId="10" xfId="0" applyFont="1" applyBorder="1" applyAlignment="1">
      <alignment horizontal="right" vertical="top" wrapText="1"/>
    </xf>
    <xf numFmtId="0" fontId="2" fillId="0" borderId="13" xfId="0" applyFont="1" applyBorder="1" applyAlignment="1">
      <alignment horizontal="center" vertical="top"/>
    </xf>
    <xf numFmtId="0" fontId="2" fillId="0" borderId="12" xfId="0" applyFont="1" applyBorder="1" applyAlignment="1">
      <alignment horizontal="center" vertical="top"/>
    </xf>
    <xf numFmtId="0" fontId="2" fillId="0" borderId="14" xfId="0" applyFont="1" applyBorder="1" applyAlignment="1">
      <alignment horizontal="center" vertical="top"/>
    </xf>
    <xf numFmtId="0" fontId="2" fillId="0" borderId="15" xfId="0" applyFont="1" applyBorder="1" applyAlignment="1">
      <alignment horizontal="center" vertical="top" wrapText="1"/>
    </xf>
    <xf numFmtId="0" fontId="2" fillId="0" borderId="12" xfId="0" applyFont="1" applyBorder="1" applyAlignment="1">
      <alignment vertical="top" wrapText="1"/>
    </xf>
    <xf numFmtId="0" fontId="2" fillId="0" borderId="12" xfId="0" applyFont="1" applyBorder="1" applyAlignment="1">
      <alignment vertical="top"/>
    </xf>
    <xf numFmtId="2" fontId="2" fillId="0" borderId="13" xfId="0" applyNumberFormat="1" applyFont="1" applyBorder="1" applyAlignment="1">
      <alignment vertical="top"/>
    </xf>
    <xf numFmtId="2" fontId="2" fillId="0" borderId="12" xfId="0" applyNumberFormat="1" applyFont="1" applyBorder="1" applyAlignment="1">
      <alignment vertical="top"/>
    </xf>
    <xf numFmtId="0" fontId="2" fillId="0" borderId="6" xfId="0" applyFont="1" applyBorder="1" applyAlignment="1">
      <alignment horizontal="center" vertical="top"/>
    </xf>
    <xf numFmtId="2" fontId="2" fillId="0" borderId="6" xfId="0" applyNumberFormat="1" applyFont="1" applyBorder="1" applyAlignment="1">
      <alignment vertical="top"/>
    </xf>
    <xf numFmtId="0" fontId="2" fillId="0" borderId="12" xfId="0" applyFont="1" applyBorder="1"/>
    <xf numFmtId="0" fontId="4" fillId="0" borderId="0" xfId="0" applyFont="1"/>
    <xf numFmtId="0" fontId="4" fillId="0" borderId="10" xfId="0" applyFont="1" applyBorder="1" applyAlignment="1">
      <alignment horizontal="center" vertical="top"/>
    </xf>
    <xf numFmtId="0" fontId="4" fillId="0" borderId="15" xfId="0" applyFont="1" applyBorder="1" applyAlignment="1">
      <alignment vertical="top" wrapText="1"/>
    </xf>
    <xf numFmtId="0" fontId="4" fillId="0" borderId="15" xfId="0" applyFont="1" applyBorder="1" applyAlignment="1">
      <alignment horizontal="center" vertical="top"/>
    </xf>
    <xf numFmtId="0" fontId="4" fillId="0" borderId="10" xfId="0" applyFont="1" applyBorder="1" applyAlignment="1">
      <alignment vertical="top"/>
    </xf>
    <xf numFmtId="2" fontId="4" fillId="0" borderId="10" xfId="0" applyNumberFormat="1" applyFont="1" applyBorder="1" applyAlignment="1">
      <alignment vertical="top"/>
    </xf>
    <xf numFmtId="2" fontId="4" fillId="0" borderId="15" xfId="0" applyNumberFormat="1" applyFont="1" applyBorder="1" applyAlignment="1">
      <alignment vertical="top"/>
    </xf>
    <xf numFmtId="2" fontId="2" fillId="0" borderId="1" xfId="0" applyNumberFormat="1" applyFont="1" applyBorder="1"/>
    <xf numFmtId="2" fontId="4" fillId="0" borderId="1" xfId="0" applyNumberFormat="1" applyFont="1" applyBorder="1" applyAlignment="1">
      <alignment vertical="top"/>
    </xf>
    <xf numFmtId="2" fontId="4" fillId="0" borderId="1" xfId="0" applyNumberFormat="1" applyFont="1" applyBorder="1"/>
    <xf numFmtId="0" fontId="2" fillId="0" borderId="0" xfId="0" applyFont="1" applyAlignment="1">
      <alignment horizontal="left" vertical="top" wrapText="1"/>
    </xf>
    <xf numFmtId="0" fontId="2" fillId="0" borderId="0" xfId="0" applyFont="1" applyAlignment="1">
      <alignment horizontal="left" vertical="top"/>
    </xf>
    <xf numFmtId="0" fontId="2" fillId="0" borderId="0" xfId="0" applyFont="1" applyBorder="1" applyAlignment="1">
      <alignment horizontal="center" vertical="top"/>
    </xf>
    <xf numFmtId="0" fontId="3" fillId="2" borderId="0" xfId="0" applyFont="1" applyFill="1" applyAlignment="1">
      <alignment horizontal="left" vertical="top"/>
    </xf>
    <xf numFmtId="0" fontId="2" fillId="2" borderId="0" xfId="0" applyFont="1" applyFill="1" applyAlignment="1">
      <alignment horizontal="center" vertical="top" wrapText="1"/>
    </xf>
    <xf numFmtId="0" fontId="2" fillId="2" borderId="0" xfId="0" applyFont="1" applyFill="1" applyAlignment="1">
      <alignment horizontal="center" vertical="top"/>
    </xf>
    <xf numFmtId="0" fontId="2" fillId="2" borderId="0" xfId="0" applyFont="1" applyFill="1" applyAlignment="1">
      <alignment vertical="top"/>
    </xf>
    <xf numFmtId="2" fontId="2" fillId="2" borderId="0" xfId="0" applyNumberFormat="1" applyFont="1" applyFill="1" applyAlignment="1">
      <alignment vertical="top"/>
    </xf>
    <xf numFmtId="0" fontId="2" fillId="2" borderId="0" xfId="0" applyFont="1" applyFill="1"/>
    <xf numFmtId="17" fontId="4" fillId="2" borderId="0" xfId="0" applyNumberFormat="1" applyFont="1" applyFill="1" applyAlignment="1">
      <alignment horizontal="left" vertical="top"/>
    </xf>
    <xf numFmtId="0" fontId="2" fillId="2" borderId="0" xfId="0" applyFont="1" applyFill="1" applyAlignment="1">
      <alignment vertical="top" wrapText="1"/>
    </xf>
    <xf numFmtId="2" fontId="3" fillId="2" borderId="0" xfId="0" applyNumberFormat="1" applyFont="1" applyFill="1" applyAlignment="1">
      <alignment horizontal="right" vertical="top"/>
    </xf>
    <xf numFmtId="1" fontId="6" fillId="2" borderId="0" xfId="0" applyNumberFormat="1" applyFont="1" applyFill="1" applyBorder="1" applyAlignment="1">
      <alignment horizontal="center"/>
    </xf>
    <xf numFmtId="0" fontId="4" fillId="0" borderId="4" xfId="0" applyFont="1" applyBorder="1" applyAlignment="1">
      <alignment horizontal="center" vertical="center"/>
    </xf>
    <xf numFmtId="0" fontId="4" fillId="0" borderId="4" xfId="0" applyFont="1" applyBorder="1" applyAlignment="1">
      <alignment horizontal="right" vertical="center" wrapText="1"/>
    </xf>
    <xf numFmtId="0" fontId="4" fillId="0" borderId="4" xfId="0" applyFont="1" applyBorder="1" applyAlignment="1">
      <alignment horizontal="right" vertical="center"/>
    </xf>
    <xf numFmtId="0" fontId="4" fillId="0" borderId="6" xfId="0" applyFont="1" applyBorder="1" applyAlignment="1">
      <alignment horizontal="right" vertical="center"/>
    </xf>
    <xf numFmtId="2" fontId="4" fillId="0" borderId="4" xfId="0" applyNumberFormat="1" applyFont="1" applyBorder="1" applyAlignment="1">
      <alignment vertical="center"/>
    </xf>
    <xf numFmtId="2" fontId="4" fillId="0" borderId="6" xfId="0" applyNumberFormat="1" applyFont="1" applyBorder="1" applyAlignment="1">
      <alignment vertical="center"/>
    </xf>
    <xf numFmtId="0" fontId="4" fillId="0" borderId="0" xfId="0" applyFont="1" applyAlignment="1">
      <alignment vertical="center"/>
    </xf>
    <xf numFmtId="2" fontId="2" fillId="0" borderId="4" xfId="0" applyNumberFormat="1" applyFont="1" applyBorder="1" applyAlignment="1">
      <alignment vertical="center"/>
    </xf>
    <xf numFmtId="2" fontId="4" fillId="0" borderId="10" xfId="0" applyNumberFormat="1" applyFont="1" applyBorder="1"/>
    <xf numFmtId="2" fontId="4" fillId="0" borderId="0" xfId="0" applyNumberFormat="1" applyFont="1" applyBorder="1" applyAlignment="1">
      <alignment vertical="top"/>
    </xf>
    <xf numFmtId="2" fontId="4" fillId="0" borderId="0" xfId="0" applyNumberFormat="1" applyFont="1" applyBorder="1"/>
    <xf numFmtId="2" fontId="7" fillId="0" borderId="0" xfId="0" applyNumberFormat="1" applyFont="1" applyAlignment="1">
      <alignment vertical="top"/>
    </xf>
    <xf numFmtId="0" fontId="2" fillId="0" borderId="0" xfId="0" applyFont="1" applyFill="1" applyAlignment="1">
      <alignment horizontal="center" vertical="top" wrapText="1"/>
    </xf>
    <xf numFmtId="0" fontId="5" fillId="0" borderId="0" xfId="0" applyFont="1" applyFill="1" applyAlignment="1">
      <alignment vertical="top"/>
    </xf>
    <xf numFmtId="17" fontId="4" fillId="0" borderId="0" xfId="0" applyNumberFormat="1" applyFont="1" applyFill="1" applyAlignment="1">
      <alignment horizontal="left" vertical="top"/>
    </xf>
    <xf numFmtId="0" fontId="3" fillId="0" borderId="0" xfId="0" applyFont="1" applyBorder="1" applyAlignment="1">
      <alignment horizontal="center" vertical="top"/>
    </xf>
    <xf numFmtId="0" fontId="5" fillId="0" borderId="10" xfId="0" applyFont="1" applyBorder="1" applyAlignment="1">
      <alignment horizontal="right" vertical="top" wrapText="1"/>
    </xf>
    <xf numFmtId="0" fontId="3" fillId="0" borderId="0" xfId="0" applyFont="1"/>
    <xf numFmtId="0" fontId="4" fillId="0" borderId="0" xfId="0" applyFont="1" applyBorder="1" applyAlignment="1">
      <alignment horizontal="right" vertical="top" wrapText="1"/>
    </xf>
    <xf numFmtId="0" fontId="2" fillId="0" borderId="0" xfId="0" applyFont="1" applyBorder="1" applyAlignment="1">
      <alignment vertical="top" wrapText="1"/>
    </xf>
    <xf numFmtId="0" fontId="2" fillId="0" borderId="6" xfId="0" applyFont="1" applyFill="1" applyBorder="1" applyAlignment="1">
      <alignment horizontal="center" vertical="center" wrapText="1"/>
    </xf>
    <xf numFmtId="2" fontId="2" fillId="0" borderId="4" xfId="0" applyNumberFormat="1" applyFont="1" applyFill="1" applyBorder="1" applyAlignment="1">
      <alignment vertical="center"/>
    </xf>
    <xf numFmtId="0" fontId="3" fillId="0" borderId="0" xfId="0" applyFont="1" applyFill="1" applyAlignment="1">
      <alignment vertical="top"/>
    </xf>
    <xf numFmtId="2" fontId="2" fillId="0" borderId="0" xfId="0" applyNumberFormat="1" applyFont="1" applyFill="1" applyAlignment="1">
      <alignment vertical="top" wrapText="1"/>
    </xf>
    <xf numFmtId="164" fontId="2" fillId="0" borderId="4" xfId="0" applyNumberFormat="1" applyFont="1" applyBorder="1" applyAlignment="1">
      <alignment vertical="center"/>
    </xf>
    <xf numFmtId="0" fontId="2" fillId="0" borderId="13" xfId="0" applyFont="1" applyBorder="1" applyAlignment="1">
      <alignment horizontal="left" vertical="top" wrapText="1"/>
    </xf>
    <xf numFmtId="0" fontId="9" fillId="0" borderId="5" xfId="0" applyFont="1" applyBorder="1" applyAlignment="1">
      <alignment horizontal="right" vertical="top" wrapText="1"/>
    </xf>
    <xf numFmtId="4" fontId="2" fillId="0" borderId="0" xfId="0" applyNumberFormat="1" applyFont="1"/>
    <xf numFmtId="4" fontId="2" fillId="0" borderId="10" xfId="0" applyNumberFormat="1" applyFont="1" applyBorder="1" applyAlignment="1">
      <alignment horizontal="right" vertical="top" wrapText="1"/>
    </xf>
    <xf numFmtId="4" fontId="2" fillId="0" borderId="15" xfId="0" applyNumberFormat="1" applyFont="1" applyBorder="1" applyAlignment="1">
      <alignment horizontal="right" vertical="top"/>
    </xf>
    <xf numFmtId="4" fontId="2" fillId="0" borderId="10" xfId="0" applyNumberFormat="1" applyFont="1" applyBorder="1" applyAlignment="1">
      <alignment horizontal="right" vertical="top"/>
    </xf>
    <xf numFmtId="4" fontId="2" fillId="0" borderId="10" xfId="0" applyNumberFormat="1" applyFont="1" applyBorder="1" applyAlignment="1">
      <alignment vertical="top"/>
    </xf>
    <xf numFmtId="4" fontId="2" fillId="0" borderId="1" xfId="0" applyNumberFormat="1" applyFont="1" applyBorder="1" applyAlignment="1">
      <alignment vertical="top" wrapText="1"/>
    </xf>
    <xf numFmtId="4" fontId="2" fillId="0" borderId="0" xfId="0" applyNumberFormat="1" applyFont="1" applyAlignment="1">
      <alignment horizontal="center" vertical="top"/>
    </xf>
    <xf numFmtId="4" fontId="2" fillId="0" borderId="0" xfId="0" applyNumberFormat="1" applyFont="1" applyAlignment="1">
      <alignment vertical="top"/>
    </xf>
    <xf numFmtId="4" fontId="2" fillId="0" borderId="8" xfId="0" applyNumberFormat="1" applyFont="1" applyBorder="1" applyAlignment="1">
      <alignment vertical="top" wrapText="1"/>
    </xf>
    <xf numFmtId="4" fontId="2" fillId="0" borderId="16" xfId="0" applyNumberFormat="1" applyFont="1" applyBorder="1" applyAlignment="1">
      <alignment vertical="top" wrapText="1"/>
    </xf>
    <xf numFmtId="4" fontId="5" fillId="0" borderId="16" xfId="0" applyNumberFormat="1" applyFont="1" applyBorder="1" applyAlignment="1">
      <alignment vertical="top" wrapText="1"/>
    </xf>
    <xf numFmtId="4" fontId="3" fillId="0" borderId="0" xfId="0" applyNumberFormat="1" applyFont="1"/>
    <xf numFmtId="2" fontId="2" fillId="0" borderId="1" xfId="0" applyNumberFormat="1" applyFont="1" applyBorder="1" applyAlignment="1">
      <alignment horizontal="center" vertical="center" wrapText="1"/>
    </xf>
    <xf numFmtId="0" fontId="10" fillId="0" borderId="0" xfId="0" applyFont="1" applyAlignment="1">
      <alignment horizontal="center" vertical="top"/>
    </xf>
    <xf numFmtId="0" fontId="10" fillId="0" borderId="12" xfId="0" applyFont="1" applyBorder="1" applyAlignment="1">
      <alignment horizontal="right" vertical="top" wrapText="1"/>
    </xf>
    <xf numFmtId="4" fontId="10" fillId="0" borderId="1" xfId="0" applyNumberFormat="1" applyFont="1" applyBorder="1" applyAlignment="1">
      <alignment horizontal="right" vertical="top" wrapText="1"/>
    </xf>
    <xf numFmtId="4" fontId="10" fillId="0" borderId="1" xfId="0" applyNumberFormat="1" applyFont="1" applyBorder="1" applyAlignment="1">
      <alignment horizontal="right" vertical="top"/>
    </xf>
    <xf numFmtId="4" fontId="10" fillId="0" borderId="1" xfId="0" applyNumberFormat="1" applyFont="1" applyBorder="1" applyAlignment="1">
      <alignment vertical="top"/>
    </xf>
    <xf numFmtId="4" fontId="10" fillId="0" borderId="0" xfId="0" applyNumberFormat="1" applyFont="1"/>
    <xf numFmtId="0" fontId="10" fillId="0" borderId="0" xfId="0" applyFont="1"/>
    <xf numFmtId="4" fontId="10" fillId="0" borderId="1" xfId="0" applyNumberFormat="1" applyFont="1" applyBorder="1" applyAlignment="1">
      <alignment vertical="top"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5" xfId="0" applyNumberFormat="1" applyFont="1" applyBorder="1" applyAlignment="1">
      <alignment horizontal="right" vertical="center" wrapText="1"/>
    </xf>
    <xf numFmtId="4" fontId="2" fillId="0" borderId="7" xfId="0" applyNumberFormat="1" applyFont="1" applyBorder="1" applyAlignment="1">
      <alignment horizontal="right" vertical="center"/>
    </xf>
    <xf numFmtId="4" fontId="2" fillId="0" borderId="5" xfId="0" applyNumberFormat="1" applyFont="1" applyBorder="1" applyAlignment="1">
      <alignment horizontal="right" vertical="center"/>
    </xf>
    <xf numFmtId="4" fontId="2" fillId="0" borderId="5" xfId="0" applyNumberFormat="1" applyFont="1" applyBorder="1" applyAlignment="1">
      <alignment vertical="center"/>
    </xf>
    <xf numFmtId="4" fontId="2" fillId="0" borderId="0" xfId="0" applyNumberFormat="1" applyFont="1" applyAlignment="1">
      <alignment vertical="center"/>
    </xf>
    <xf numFmtId="0" fontId="2" fillId="0" borderId="0" xfId="0" applyFont="1" applyAlignment="1">
      <alignment vertical="center"/>
    </xf>
    <xf numFmtId="2" fontId="10" fillId="0" borderId="4" xfId="0" applyNumberFormat="1" applyFont="1" applyFill="1" applyBorder="1" applyAlignment="1">
      <alignment vertical="center"/>
    </xf>
    <xf numFmtId="0" fontId="12" fillId="0" borderId="0" xfId="0" applyFont="1" applyFill="1" applyAlignment="1">
      <alignment vertical="center"/>
    </xf>
    <xf numFmtId="0" fontId="12" fillId="0" borderId="0" xfId="0" applyFont="1"/>
    <xf numFmtId="0" fontId="2" fillId="0" borderId="6" xfId="0" applyFont="1" applyBorder="1" applyAlignment="1">
      <alignment horizontal="right" vertical="center"/>
    </xf>
    <xf numFmtId="2" fontId="2" fillId="0" borderId="6" xfId="0" applyNumberFormat="1" applyFont="1" applyBorder="1" applyAlignment="1">
      <alignment vertical="center"/>
    </xf>
    <xf numFmtId="164" fontId="2" fillId="0" borderId="5" xfId="0" applyNumberFormat="1" applyFont="1" applyBorder="1" applyAlignment="1">
      <alignment vertical="center"/>
    </xf>
    <xf numFmtId="164" fontId="2" fillId="0" borderId="7" xfId="0" applyNumberFormat="1" applyFont="1" applyBorder="1" applyAlignment="1">
      <alignment vertical="center"/>
    </xf>
    <xf numFmtId="2" fontId="2" fillId="0" borderId="7" xfId="0" applyNumberFormat="1" applyFont="1" applyBorder="1" applyAlignment="1">
      <alignment vertical="center"/>
    </xf>
    <xf numFmtId="0" fontId="2" fillId="0" borderId="8" xfId="0" applyFont="1" applyBorder="1" applyAlignment="1">
      <alignment horizontal="center" vertical="top"/>
    </xf>
    <xf numFmtId="0" fontId="2" fillId="0" borderId="20" xfId="0" applyFont="1" applyBorder="1" applyAlignment="1">
      <alignment horizontal="left" vertical="top" wrapText="1"/>
    </xf>
    <xf numFmtId="0" fontId="10" fillId="0" borderId="6" xfId="0" applyFont="1" applyBorder="1" applyAlignment="1">
      <alignment horizontal="center" vertical="top"/>
    </xf>
    <xf numFmtId="0" fontId="10" fillId="0" borderId="4" xfId="0" applyFont="1" applyBorder="1" applyAlignment="1">
      <alignment vertical="top"/>
    </xf>
    <xf numFmtId="2" fontId="10" fillId="0" borderId="6" xfId="0" applyNumberFormat="1" applyFont="1" applyBorder="1" applyAlignment="1">
      <alignment vertical="top"/>
    </xf>
    <xf numFmtId="2" fontId="10" fillId="0" borderId="4" xfId="0" applyNumberFormat="1" applyFont="1" applyBorder="1" applyAlignment="1">
      <alignment vertical="top"/>
    </xf>
    <xf numFmtId="0" fontId="10" fillId="0" borderId="4" xfId="0" applyFont="1" applyBorder="1"/>
    <xf numFmtId="2" fontId="2" fillId="0" borderId="5" xfId="0" applyNumberFormat="1" applyFont="1" applyBorder="1" applyAlignment="1">
      <alignment horizontal="right" vertical="center"/>
    </xf>
    <xf numFmtId="2" fontId="2" fillId="0" borderId="5" xfId="0" applyNumberFormat="1" applyFont="1" applyBorder="1" applyAlignment="1">
      <alignment vertical="center"/>
    </xf>
    <xf numFmtId="2" fontId="10" fillId="0" borderId="5" xfId="0" applyNumberFormat="1" applyFont="1" applyBorder="1" applyAlignment="1">
      <alignment horizontal="right" vertical="center"/>
    </xf>
    <xf numFmtId="2" fontId="10" fillId="0" borderId="5" xfId="0" applyNumberFormat="1" applyFont="1" applyBorder="1" applyAlignment="1">
      <alignment vertical="center"/>
    </xf>
    <xf numFmtId="2" fontId="10" fillId="0" borderId="6" xfId="0" applyNumberFormat="1" applyFont="1" applyBorder="1" applyAlignment="1">
      <alignment vertical="center"/>
    </xf>
    <xf numFmtId="2" fontId="10" fillId="0" borderId="4" xfId="0" applyNumberFormat="1" applyFont="1" applyBorder="1" applyAlignment="1">
      <alignment vertical="center"/>
    </xf>
    <xf numFmtId="1" fontId="15" fillId="0" borderId="21" xfId="0" applyNumberFormat="1" applyFont="1" applyFill="1" applyBorder="1" applyAlignment="1">
      <alignment horizontal="center" vertical="center"/>
    </xf>
    <xf numFmtId="1" fontId="16" fillId="0" borderId="21" xfId="0" applyNumberFormat="1" applyFont="1" applyFill="1" applyBorder="1" applyAlignment="1">
      <alignment horizontal="center" vertical="center" wrapText="1"/>
    </xf>
    <xf numFmtId="1" fontId="15" fillId="0" borderId="21" xfId="0" applyNumberFormat="1" applyFont="1" applyFill="1" applyBorder="1" applyAlignment="1">
      <alignment horizontal="center" vertical="center" shrinkToFit="1"/>
    </xf>
    <xf numFmtId="0" fontId="15" fillId="0" borderId="1" xfId="0" applyFont="1" applyFill="1" applyBorder="1" applyAlignment="1">
      <alignment horizontal="center" vertical="center"/>
    </xf>
    <xf numFmtId="49" fontId="16" fillId="0" borderId="1" xfId="0" applyNumberFormat="1"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4" fontId="15" fillId="0" borderId="1" xfId="0" applyNumberFormat="1" applyFont="1" applyFill="1" applyBorder="1" applyAlignment="1">
      <alignment horizontal="center" vertical="center" shrinkToFit="1"/>
    </xf>
    <xf numFmtId="0" fontId="17" fillId="0" borderId="1" xfId="0" applyFont="1" applyFill="1" applyBorder="1" applyAlignment="1">
      <alignment horizontal="center" vertical="center"/>
    </xf>
    <xf numFmtId="49" fontId="17" fillId="0" borderId="1" xfId="0" applyNumberFormat="1" applyFont="1" applyFill="1" applyBorder="1" applyAlignment="1">
      <alignment horizontal="left" vertical="center" wrapText="1"/>
    </xf>
    <xf numFmtId="49" fontId="17" fillId="0" borderId="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shrinkToFit="1"/>
    </xf>
    <xf numFmtId="49" fontId="15" fillId="0" borderId="1" xfId="0" applyNumberFormat="1" applyFont="1" applyFill="1" applyBorder="1" applyAlignment="1">
      <alignment horizontal="left" vertical="center" wrapText="1"/>
    </xf>
    <xf numFmtId="0" fontId="15" fillId="0" borderId="0" xfId="0" applyFont="1" applyAlignment="1">
      <alignment horizontal="left" vertical="top" wrapText="1"/>
    </xf>
    <xf numFmtId="49" fontId="15" fillId="3" borderId="1" xfId="0" applyNumberFormat="1" applyFont="1" applyFill="1" applyBorder="1" applyAlignment="1">
      <alignment horizontal="left" vertical="center" wrapText="1"/>
    </xf>
    <xf numFmtId="49" fontId="15" fillId="3" borderId="1" xfId="0" applyNumberFormat="1" applyFont="1" applyFill="1" applyBorder="1" applyAlignment="1">
      <alignment horizontal="center" vertical="center"/>
    </xf>
    <xf numFmtId="4" fontId="15" fillId="3" borderId="1" xfId="0" applyNumberFormat="1" applyFont="1" applyFill="1" applyBorder="1" applyAlignment="1">
      <alignment horizontal="center" vertical="center" shrinkToFit="1"/>
    </xf>
    <xf numFmtId="0" fontId="15" fillId="3" borderId="17" xfId="0" applyNumberFormat="1" applyFont="1" applyFill="1" applyBorder="1" applyAlignment="1">
      <alignment horizontal="center" vertical="center"/>
    </xf>
    <xf numFmtId="0" fontId="16" fillId="3" borderId="17" xfId="0" applyFont="1" applyFill="1" applyBorder="1" applyAlignment="1">
      <alignment horizontal="left" vertical="center" wrapText="1"/>
    </xf>
    <xf numFmtId="0" fontId="15" fillId="3" borderId="17" xfId="0" applyFont="1" applyFill="1" applyBorder="1" applyAlignment="1">
      <alignment horizontal="center" vertical="center"/>
    </xf>
    <xf numFmtId="2" fontId="15" fillId="3" borderId="17"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2" fontId="15" fillId="3" borderId="1" xfId="0" applyNumberFormat="1" applyFont="1" applyFill="1" applyBorder="1" applyAlignment="1">
      <alignment horizontal="center" vertical="center"/>
    </xf>
    <xf numFmtId="49" fontId="20" fillId="0" borderId="1" xfId="0" applyNumberFormat="1" applyFont="1" applyFill="1" applyBorder="1" applyAlignment="1">
      <alignment horizontal="center" vertical="center" wrapText="1"/>
    </xf>
    <xf numFmtId="49" fontId="17" fillId="3" borderId="1" xfId="0" applyNumberFormat="1" applyFont="1" applyFill="1" applyBorder="1" applyAlignment="1">
      <alignment horizontal="left" vertical="center" wrapText="1"/>
    </xf>
    <xf numFmtId="0" fontId="17" fillId="3" borderId="1" xfId="0" applyFont="1" applyFill="1" applyBorder="1" applyAlignment="1">
      <alignment horizontal="left" vertical="center" wrapText="1"/>
    </xf>
    <xf numFmtId="0" fontId="2" fillId="0" borderId="22" xfId="0" applyFont="1" applyBorder="1" applyAlignment="1">
      <alignment horizontal="center" vertical="top" wrapText="1"/>
    </xf>
    <xf numFmtId="0" fontId="8" fillId="0" borderId="0" xfId="0" applyFont="1" applyAlignment="1">
      <alignment horizontal="center" vertical="top"/>
    </xf>
    <xf numFmtId="0" fontId="2" fillId="0" borderId="2" xfId="0" applyFont="1" applyBorder="1" applyAlignment="1">
      <alignment horizontal="center" vertical="center" textRotation="90"/>
    </xf>
    <xf numFmtId="0" fontId="2" fillId="0" borderId="17" xfId="0" applyFont="1" applyBorder="1" applyAlignment="1">
      <alignment horizontal="center" vertical="center" textRotation="90"/>
    </xf>
    <xf numFmtId="0" fontId="2" fillId="0" borderId="2" xfId="0" applyFont="1" applyBorder="1" applyAlignment="1">
      <alignment horizontal="center" vertical="center" wrapText="1"/>
    </xf>
    <xf numFmtId="0" fontId="2" fillId="0" borderId="17"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17" xfId="0" applyFont="1" applyFill="1" applyBorder="1" applyAlignment="1">
      <alignment horizontal="center" vertical="center" wrapText="1"/>
    </xf>
    <xf numFmtId="2" fontId="2" fillId="0" borderId="2" xfId="0" applyNumberFormat="1" applyFont="1" applyBorder="1" applyAlignment="1">
      <alignment horizontal="center" vertical="center" textRotation="90" wrapText="1"/>
    </xf>
    <xf numFmtId="2" fontId="2" fillId="0" borderId="17" xfId="0" applyNumberFormat="1" applyFont="1" applyBorder="1" applyAlignment="1">
      <alignment horizontal="center" vertical="center" textRotation="90" wrapText="1"/>
    </xf>
    <xf numFmtId="0" fontId="2" fillId="2" borderId="2" xfId="0" applyFont="1" applyFill="1" applyBorder="1" applyAlignment="1">
      <alignment horizontal="center" vertical="center" textRotation="90"/>
    </xf>
    <xf numFmtId="0" fontId="2" fillId="2" borderId="17" xfId="0" applyFont="1" applyFill="1" applyBorder="1" applyAlignment="1">
      <alignment horizontal="center" vertical="center" textRotation="90"/>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2" fillId="0" borderId="2" xfId="0" applyFont="1" applyBorder="1" applyAlignment="1">
      <alignment horizontal="center" vertical="center" textRotation="90" wrapText="1"/>
    </xf>
    <xf numFmtId="0" fontId="2" fillId="0" borderId="17" xfId="0" applyFont="1" applyBorder="1" applyAlignment="1">
      <alignment horizontal="center" vertical="center" textRotation="90" wrapText="1"/>
    </xf>
  </cellXfs>
  <cellStyles count="5">
    <cellStyle name="Excel Built-in Normal" xfId="1"/>
    <cellStyle name="Normal" xfId="0" builtinId="0"/>
    <cellStyle name="Normal 2" xfId="3"/>
    <cellStyle name="Normal 3" xfId="2"/>
    <cellStyle name="Normal 5"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0</xdr:colOff>
      <xdr:row>4</xdr:row>
      <xdr:rowOff>28575</xdr:rowOff>
    </xdr:from>
    <xdr:to>
      <xdr:col>15</xdr:col>
      <xdr:colOff>0</xdr:colOff>
      <xdr:row>5</xdr:row>
      <xdr:rowOff>38100</xdr:rowOff>
    </xdr:to>
    <xdr:sp macro="" textlink="">
      <xdr:nvSpPr>
        <xdr:cNvPr id="2" name="Rectangle 1">
          <a:extLst>
            <a:ext uri="{FF2B5EF4-FFF2-40B4-BE49-F238E27FC236}">
              <a16:creationId xmlns="" xmlns:a16="http://schemas.microsoft.com/office/drawing/2014/main" id="{626C0620-9CE7-4326-B37C-83DCB45A20A4}"/>
            </a:ext>
          </a:extLst>
        </xdr:cNvPr>
        <xdr:cNvSpPr>
          <a:spLocks noChangeArrowheads="1"/>
        </xdr:cNvSpPr>
      </xdr:nvSpPr>
      <xdr:spPr bwMode="auto">
        <a:xfrm>
          <a:off x="8705850" y="771525"/>
          <a:ext cx="628650" cy="190500"/>
        </a:xfrm>
        <a:prstGeom prst="rect">
          <a:avLst/>
        </a:prstGeom>
        <a:noFill/>
        <a:ln w="9525">
          <a:solidFill>
            <a:srgbClr val="000000"/>
          </a:solidFill>
          <a:miter lim="800000"/>
          <a:headEnd/>
          <a:tailEnd/>
        </a:ln>
        <a:effectLst>
          <a:outerShdw dist="107763" dir="2700000" algn="ctr" rotWithShape="0">
            <a:srgbClr val="808080"/>
          </a:outerShdw>
        </a:effec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tabColor rgb="FF92D050"/>
  </sheetPr>
  <dimension ref="A1:G21"/>
  <sheetViews>
    <sheetView workbookViewId="0">
      <selection activeCell="F12" sqref="F12"/>
    </sheetView>
  </sheetViews>
  <sheetFormatPr defaultColWidth="9.140625" defaultRowHeight="12.75"/>
  <cols>
    <col min="1" max="1" width="4.140625" style="3" customWidth="1"/>
    <col min="2" max="2" width="47.42578125" style="1" customWidth="1"/>
    <col min="3" max="3" width="18" style="2" customWidth="1"/>
    <col min="4" max="4" width="9.140625" style="6"/>
    <col min="5" max="5" width="10.140625" style="6" bestFit="1" customWidth="1"/>
    <col min="6" max="16384" width="9.140625" style="6"/>
  </cols>
  <sheetData>
    <row r="1" spans="1:7">
      <c r="A1" s="159" t="s">
        <v>38</v>
      </c>
      <c r="B1" s="159"/>
      <c r="C1" s="159"/>
    </row>
    <row r="2" spans="1:7">
      <c r="B2" s="66"/>
    </row>
    <row r="3" spans="1:7" ht="15">
      <c r="A3" s="10" t="s">
        <v>2</v>
      </c>
      <c r="B3" s="67" t="s">
        <v>74</v>
      </c>
    </row>
    <row r="4" spans="1:7" ht="15">
      <c r="A4" s="10" t="s">
        <v>3</v>
      </c>
      <c r="B4" s="67" t="s">
        <v>73</v>
      </c>
    </row>
    <row r="5" spans="1:7" ht="14.25">
      <c r="A5" s="10" t="s">
        <v>4</v>
      </c>
      <c r="B5" s="68"/>
    </row>
    <row r="6" spans="1:7" ht="14.25">
      <c r="A6" s="10" t="s">
        <v>72</v>
      </c>
      <c r="B6" s="66"/>
    </row>
    <row r="8" spans="1:7" ht="20.25" customHeight="1">
      <c r="A8" s="160" t="s">
        <v>5</v>
      </c>
      <c r="B8" s="164" t="s">
        <v>17</v>
      </c>
      <c r="C8" s="162" t="s">
        <v>23</v>
      </c>
      <c r="D8" s="9"/>
    </row>
    <row r="9" spans="1:7" ht="56.25" customHeight="1">
      <c r="A9" s="161"/>
      <c r="B9" s="165"/>
      <c r="C9" s="163"/>
    </row>
    <row r="10" spans="1:7">
      <c r="A10" s="11"/>
      <c r="B10" s="158"/>
      <c r="C10" s="12"/>
    </row>
    <row r="11" spans="1:7" ht="25.5">
      <c r="A11" s="119">
        <v>1</v>
      </c>
      <c r="B11" s="120" t="s">
        <v>74</v>
      </c>
      <c r="C11" s="89">
        <f>Kopsavilkums!D18</f>
        <v>0</v>
      </c>
      <c r="D11" s="81"/>
      <c r="E11" s="81"/>
      <c r="F11" s="81"/>
      <c r="G11" s="81"/>
    </row>
    <row r="12" spans="1:7">
      <c r="A12" s="16"/>
      <c r="B12" s="17"/>
      <c r="C12" s="89"/>
      <c r="D12" s="81"/>
      <c r="E12" s="81"/>
      <c r="F12" s="81"/>
      <c r="G12" s="81"/>
    </row>
    <row r="13" spans="1:7">
      <c r="A13" s="43"/>
      <c r="B13" s="18" t="s">
        <v>0</v>
      </c>
      <c r="C13" s="86">
        <f>SUM(C11:C12)</f>
        <v>0</v>
      </c>
      <c r="D13" s="81"/>
      <c r="E13" s="81"/>
      <c r="F13" s="81"/>
      <c r="G13" s="81"/>
    </row>
    <row r="14" spans="1:7">
      <c r="A14" s="43"/>
      <c r="B14" s="18" t="s">
        <v>22</v>
      </c>
      <c r="C14" s="90">
        <f>C13*21%</f>
        <v>0</v>
      </c>
      <c r="D14" s="81"/>
      <c r="E14" s="81"/>
      <c r="F14" s="81"/>
      <c r="G14" s="81"/>
    </row>
    <row r="15" spans="1:7" s="71" customFormat="1" ht="15">
      <c r="A15" s="69"/>
      <c r="B15" s="70" t="s">
        <v>18</v>
      </c>
      <c r="C15" s="91">
        <f>SUM(C13:C14)</f>
        <v>0</v>
      </c>
      <c r="D15" s="92"/>
      <c r="E15" s="92"/>
      <c r="F15" s="92"/>
      <c r="G15" s="92"/>
    </row>
    <row r="16" spans="1:7">
      <c r="A16" s="43"/>
      <c r="B16" s="72"/>
      <c r="C16" s="73"/>
    </row>
    <row r="19" spans="2:3">
      <c r="B19" s="42" t="s">
        <v>19</v>
      </c>
      <c r="C19" s="42"/>
    </row>
    <row r="20" spans="2:3">
      <c r="B20" s="42"/>
      <c r="C20" s="42"/>
    </row>
    <row r="21" spans="2:3">
      <c r="B21" s="42" t="s">
        <v>20</v>
      </c>
    </row>
  </sheetData>
  <mergeCells count="4">
    <mergeCell ref="A1:C1"/>
    <mergeCell ref="A8:A9"/>
    <mergeCell ref="C8:C9"/>
    <mergeCell ref="B8:B9"/>
  </mergeCells>
  <phoneticPr fontId="1" type="noConversion"/>
  <pageMargins left="0.75" right="0.75" top="1.72" bottom="1" header="0.5" footer="0.5"/>
  <pageSetup paperSize="9" orientation="portrait" horizontalDpi="4294967292" verticalDpi="360" r:id="rId1"/>
  <headerFooter alignWithMargins="0">
    <oddHeader xml:space="preserve">&amp;RAPSTIPRINU
_______________________
&amp;8(Pasūtītāja paraksts un tā atšifrējums)
Z.V.
________.gada____._____________
</oddHeader>
    <oddFooter>&amp;C&amp;8&amp;P&amp;R&amp;8&amp;D</oddFooter>
  </headerFooter>
</worksheet>
</file>

<file path=xl/worksheets/sheet2.xml><?xml version="1.0" encoding="utf-8"?>
<worksheet xmlns="http://schemas.openxmlformats.org/spreadsheetml/2006/main" xmlns:r="http://schemas.openxmlformats.org/officeDocument/2006/relationships">
  <sheetPr>
    <tabColor rgb="FF92D050"/>
  </sheetPr>
  <dimension ref="A1:J24"/>
  <sheetViews>
    <sheetView topLeftCell="A4" workbookViewId="0">
      <selection activeCell="C18" sqref="C18"/>
    </sheetView>
  </sheetViews>
  <sheetFormatPr defaultColWidth="9.140625" defaultRowHeight="12.75"/>
  <cols>
    <col min="1" max="1" width="4.140625" style="3" customWidth="1"/>
    <col min="2" max="2" width="10" style="3" customWidth="1"/>
    <col min="3" max="3" width="40" style="1" customWidth="1"/>
    <col min="4" max="4" width="17.7109375" style="2" customWidth="1"/>
    <col min="5" max="5" width="17.7109375" style="3" customWidth="1"/>
    <col min="6" max="6" width="17.7109375" style="4" customWidth="1"/>
    <col min="7" max="8" width="17.7109375" style="5" customWidth="1"/>
    <col min="9" max="16384" width="9.140625" style="6"/>
  </cols>
  <sheetData>
    <row r="1" spans="1:10" ht="14.25">
      <c r="A1" s="10" t="s">
        <v>1</v>
      </c>
      <c r="B1" s="10"/>
      <c r="D1" s="76" t="str">
        <f>Koptame!B3</f>
        <v>Iekšējo piebraucamo ceļu virsmas seguma atjaunošana  Dzērbenes ielā 14, Rīga,</v>
      </c>
    </row>
    <row r="2" spans="1:10" ht="15">
      <c r="A2" s="10" t="s">
        <v>2</v>
      </c>
      <c r="B2" s="10"/>
      <c r="D2" s="67" t="str">
        <f>Koptame!B3</f>
        <v>Iekšējo piebraucamo ceļu virsmas seguma atjaunošana  Dzērbenes ielā 14, Rīga,</v>
      </c>
    </row>
    <row r="3" spans="1:10" ht="15">
      <c r="A3" s="10" t="s">
        <v>3</v>
      </c>
      <c r="B3" s="10"/>
      <c r="D3" s="67" t="s">
        <v>35</v>
      </c>
    </row>
    <row r="4" spans="1:10" ht="14.25">
      <c r="A4" s="10" t="s">
        <v>4</v>
      </c>
      <c r="B4" s="10"/>
      <c r="D4" s="68"/>
      <c r="G4" s="65"/>
    </row>
    <row r="5" spans="1:10" ht="14.25">
      <c r="A5" s="10" t="s">
        <v>24</v>
      </c>
      <c r="B5" s="10"/>
      <c r="D5" s="77">
        <f>D18</f>
        <v>0</v>
      </c>
    </row>
    <row r="6" spans="1:10" ht="14.25">
      <c r="A6" s="10" t="s">
        <v>12</v>
      </c>
      <c r="B6" s="10"/>
      <c r="D6" s="77">
        <f>H14</f>
        <v>0</v>
      </c>
    </row>
    <row r="7" spans="1:10" ht="14.25">
      <c r="A7" s="10" t="s">
        <v>72</v>
      </c>
      <c r="B7" s="10"/>
    </row>
    <row r="9" spans="1:10" ht="20.25" customHeight="1">
      <c r="A9" s="160" t="s">
        <v>5</v>
      </c>
      <c r="B9" s="168" t="s">
        <v>13</v>
      </c>
      <c r="C9" s="164" t="s">
        <v>88</v>
      </c>
      <c r="D9" s="162" t="s">
        <v>25</v>
      </c>
      <c r="E9" s="170" t="s">
        <v>14</v>
      </c>
      <c r="F9" s="170"/>
      <c r="G9" s="170"/>
      <c r="H9" s="166" t="s">
        <v>10</v>
      </c>
      <c r="I9" s="9"/>
    </row>
    <row r="10" spans="1:10" ht="78.75" customHeight="1">
      <c r="A10" s="161"/>
      <c r="B10" s="169"/>
      <c r="C10" s="165"/>
      <c r="D10" s="163"/>
      <c r="E10" s="93" t="s">
        <v>26</v>
      </c>
      <c r="F10" s="93" t="s">
        <v>89</v>
      </c>
      <c r="G10" s="93" t="s">
        <v>27</v>
      </c>
      <c r="H10" s="167"/>
    </row>
    <row r="11" spans="1:10">
      <c r="A11" s="22"/>
      <c r="B11" s="21"/>
      <c r="C11" s="79"/>
      <c r="D11" s="24"/>
      <c r="E11" s="20"/>
      <c r="F11" s="25"/>
      <c r="G11" s="26"/>
      <c r="H11" s="27"/>
    </row>
    <row r="12" spans="1:10" s="110" customFormat="1" ht="25.5">
      <c r="A12" s="102">
        <v>1</v>
      </c>
      <c r="B12" s="103">
        <v>1</v>
      </c>
      <c r="C12" s="104" t="s">
        <v>74</v>
      </c>
      <c r="D12" s="105">
        <f>'Tame Nr.1'!O48</f>
        <v>0</v>
      </c>
      <c r="E12" s="106">
        <f>'Tame Nr.1'!L48</f>
        <v>0</v>
      </c>
      <c r="F12" s="107">
        <f>'Tame Nr.1'!M48</f>
        <v>0</v>
      </c>
      <c r="G12" s="106">
        <f>'Tame Nr.1'!N48</f>
        <v>0</v>
      </c>
      <c r="H12" s="108">
        <f>'Tame Nr.1'!K48</f>
        <v>0</v>
      </c>
      <c r="I12" s="109"/>
      <c r="J12" s="109"/>
    </row>
    <row r="13" spans="1:10">
      <c r="A13" s="15"/>
      <c r="B13" s="16"/>
      <c r="C13" s="23"/>
      <c r="D13" s="82"/>
      <c r="E13" s="83"/>
      <c r="F13" s="84"/>
      <c r="G13" s="83"/>
      <c r="H13" s="85"/>
      <c r="I13" s="81"/>
      <c r="J13" s="81"/>
    </row>
    <row r="14" spans="1:10" s="100" customFormat="1">
      <c r="A14" s="94"/>
      <c r="B14" s="94"/>
      <c r="C14" s="95" t="s">
        <v>15</v>
      </c>
      <c r="D14" s="96">
        <f>SUM(D12:D13)</f>
        <v>0</v>
      </c>
      <c r="E14" s="97">
        <f>SUM(E12:E13)</f>
        <v>0</v>
      </c>
      <c r="F14" s="97">
        <f>SUM(F12:F13)</f>
        <v>0</v>
      </c>
      <c r="G14" s="97">
        <f>SUM(G12:G13)</f>
        <v>0</v>
      </c>
      <c r="H14" s="98">
        <f>SUM(H12:H13)</f>
        <v>0</v>
      </c>
      <c r="I14" s="99"/>
      <c r="J14" s="99"/>
    </row>
    <row r="15" spans="1:10">
      <c r="C15" s="18" t="s">
        <v>76</v>
      </c>
      <c r="D15" s="86">
        <f>D14*10%</f>
        <v>0</v>
      </c>
      <c r="E15" s="87"/>
      <c r="F15" s="88"/>
      <c r="G15" s="88"/>
      <c r="H15" s="88"/>
      <c r="I15" s="81"/>
      <c r="J15" s="81"/>
    </row>
    <row r="16" spans="1:10">
      <c r="C16" s="80" t="s">
        <v>21</v>
      </c>
      <c r="D16" s="86"/>
      <c r="E16" s="87"/>
      <c r="F16" s="88"/>
      <c r="G16" s="88"/>
      <c r="H16" s="88"/>
      <c r="I16" s="81"/>
      <c r="J16" s="81"/>
    </row>
    <row r="17" spans="3:10">
      <c r="C17" s="18" t="s">
        <v>77</v>
      </c>
      <c r="D17" s="86">
        <f>D14*5%</f>
        <v>0</v>
      </c>
      <c r="E17" s="87"/>
      <c r="F17" s="88"/>
      <c r="G17" s="88"/>
      <c r="H17" s="88"/>
      <c r="I17" s="81"/>
      <c r="J17" s="81"/>
    </row>
    <row r="18" spans="3:10">
      <c r="C18" s="19" t="s">
        <v>16</v>
      </c>
      <c r="D18" s="101">
        <f>SUM(D14:D17)</f>
        <v>0</v>
      </c>
      <c r="E18" s="87"/>
      <c r="F18" s="88"/>
      <c r="G18" s="88"/>
      <c r="H18" s="88"/>
      <c r="I18" s="81"/>
      <c r="J18" s="81"/>
    </row>
    <row r="21" spans="3:10">
      <c r="C21" s="41" t="s">
        <v>19</v>
      </c>
      <c r="F21" s="42"/>
      <c r="G21" s="4"/>
    </row>
    <row r="22" spans="3:10">
      <c r="F22" s="42"/>
      <c r="G22" s="4"/>
    </row>
    <row r="23" spans="3:10">
      <c r="C23" s="41" t="s">
        <v>20</v>
      </c>
      <c r="F23" s="42"/>
      <c r="G23" s="4"/>
    </row>
    <row r="24" spans="3:10">
      <c r="F24" s="42"/>
      <c r="G24" s="4"/>
    </row>
  </sheetData>
  <mergeCells count="6">
    <mergeCell ref="H9:H10"/>
    <mergeCell ref="A9:A10"/>
    <mergeCell ref="B9:B10"/>
    <mergeCell ref="C9:C10"/>
    <mergeCell ref="D9:D10"/>
    <mergeCell ref="E9:G9"/>
  </mergeCells>
  <pageMargins left="0.74803149606299213" right="0.74803149606299213" top="0.86614173228346458" bottom="0.98425196850393704" header="0.51181102362204722" footer="0.51181102362204722"/>
  <pageSetup paperSize="9" orientation="landscape" horizontalDpi="4294967292" verticalDpi="360" r:id="rId1"/>
  <headerFooter alignWithMargins="0">
    <oddHeader xml:space="preserve">&amp;C&amp;12&amp;UKOPSAVILKUMA APRĒĶINI PAR  DARBU VAI KONSTRUKTĪVO ELEMENTU VEIDIEM  Nr. 2&amp;U
</oddHeader>
    <oddFooter>&amp;C&amp;8&amp;P&amp;R&amp;8&amp;D</oddFooter>
  </headerFooter>
</worksheet>
</file>

<file path=xl/worksheets/sheet3.xml><?xml version="1.0" encoding="utf-8"?>
<worksheet xmlns="http://schemas.openxmlformats.org/spreadsheetml/2006/main" xmlns:r="http://schemas.openxmlformats.org/officeDocument/2006/relationships">
  <sheetPr>
    <tabColor theme="6" tint="0.39997558519241921"/>
  </sheetPr>
  <dimension ref="A1:P53"/>
  <sheetViews>
    <sheetView tabSelected="1" topLeftCell="A22" zoomScaleNormal="100" workbookViewId="0">
      <selection activeCell="D44" sqref="D44"/>
    </sheetView>
  </sheetViews>
  <sheetFormatPr defaultColWidth="9.140625" defaultRowHeight="12.75"/>
  <cols>
    <col min="1" max="1" width="5.7109375" style="3" customWidth="1"/>
    <col min="2" max="2" width="48.5703125" style="1" customWidth="1"/>
    <col min="3" max="3" width="9.5703125" style="2" customWidth="1"/>
    <col min="4" max="4" width="6.85546875" style="3" customWidth="1"/>
    <col min="5" max="5" width="6.28515625" style="3" customWidth="1"/>
    <col min="6" max="6" width="6.5703125" style="4" customWidth="1"/>
    <col min="7" max="7" width="8.140625" style="5" customWidth="1"/>
    <col min="8" max="8" width="7.7109375" style="5" customWidth="1"/>
    <col min="9" max="9" width="6.28515625" style="5" customWidth="1"/>
    <col min="10" max="10" width="7.7109375" style="5" customWidth="1"/>
    <col min="11" max="14" width="8.42578125" style="5" customWidth="1"/>
    <col min="15" max="15" width="9.42578125" style="6" customWidth="1"/>
    <col min="16" max="16" width="23.5703125" style="6" customWidth="1"/>
    <col min="17" max="16384" width="9.140625" style="6"/>
  </cols>
  <sheetData>
    <row r="1" spans="1:16" ht="14.25">
      <c r="A1" s="44" t="s">
        <v>1</v>
      </c>
      <c r="B1" s="45"/>
      <c r="C1" s="76" t="s">
        <v>37</v>
      </c>
      <c r="D1" s="46"/>
      <c r="E1" s="46"/>
      <c r="F1" s="47"/>
      <c r="G1" s="48"/>
      <c r="H1" s="48"/>
      <c r="I1" s="48"/>
      <c r="J1" s="48"/>
      <c r="K1" s="48"/>
      <c r="L1" s="48"/>
      <c r="M1" s="48"/>
      <c r="N1" s="48"/>
      <c r="O1" s="49"/>
    </row>
    <row r="2" spans="1:16" ht="15">
      <c r="A2" s="44" t="s">
        <v>2</v>
      </c>
      <c r="B2" s="45"/>
      <c r="C2" s="67" t="str">
        <f>Koptame!B3</f>
        <v>Iekšējo piebraucamo ceļu virsmas seguma atjaunošana  Dzērbenes ielā 14, Rīga,</v>
      </c>
      <c r="D2" s="46"/>
      <c r="E2" s="46"/>
      <c r="F2" s="47"/>
      <c r="G2" s="48"/>
      <c r="H2" s="48"/>
      <c r="I2" s="48"/>
      <c r="J2" s="48"/>
      <c r="K2" s="48"/>
      <c r="L2" s="48"/>
      <c r="M2" s="48"/>
      <c r="N2" s="48"/>
      <c r="O2" s="49"/>
    </row>
    <row r="3" spans="1:16" ht="15">
      <c r="A3" s="44" t="s">
        <v>3</v>
      </c>
      <c r="B3" s="45"/>
      <c r="C3" s="67" t="str">
        <f>Koptame!B4</f>
        <v xml:space="preserve">DZĒRBENES IELĀ 14, RĪGĀ, kadastra Nr. .0100 092 0440 </v>
      </c>
      <c r="D3" s="46"/>
      <c r="E3" s="46"/>
      <c r="F3" s="47"/>
      <c r="G3" s="48"/>
      <c r="H3" s="48"/>
      <c r="I3" s="48"/>
      <c r="J3" s="48"/>
      <c r="K3" s="48"/>
      <c r="L3" s="48"/>
      <c r="M3" s="48"/>
      <c r="N3" s="48"/>
      <c r="O3" s="49"/>
    </row>
    <row r="4" spans="1:16" ht="14.25">
      <c r="A4" s="44" t="s">
        <v>4</v>
      </c>
      <c r="B4" s="45"/>
      <c r="C4" s="50"/>
      <c r="D4" s="46"/>
      <c r="E4" s="46"/>
      <c r="F4" s="47"/>
      <c r="G4" s="48"/>
      <c r="H4" s="48"/>
      <c r="I4" s="48"/>
      <c r="J4" s="48"/>
      <c r="K4" s="48"/>
      <c r="L4" s="48"/>
      <c r="M4" s="48"/>
      <c r="N4" s="48"/>
      <c r="O4" s="49"/>
    </row>
    <row r="5" spans="1:16" ht="14.25">
      <c r="A5" s="44" t="s">
        <v>75</v>
      </c>
      <c r="B5" s="45"/>
      <c r="C5" s="51"/>
      <c r="D5" s="46"/>
      <c r="E5" s="46"/>
      <c r="F5" s="47"/>
      <c r="G5" s="48"/>
      <c r="H5" s="48"/>
      <c r="I5" s="48"/>
      <c r="J5" s="48"/>
      <c r="K5" s="48"/>
      <c r="L5" s="48"/>
      <c r="M5" s="48"/>
      <c r="N5" s="52" t="s">
        <v>28</v>
      </c>
      <c r="O5" s="53">
        <f>O48</f>
        <v>0</v>
      </c>
    </row>
    <row r="6" spans="1:16" ht="14.25">
      <c r="A6" s="10" t="s">
        <v>72</v>
      </c>
      <c r="B6" s="45"/>
      <c r="C6" s="51"/>
      <c r="D6" s="46"/>
      <c r="E6" s="46"/>
      <c r="F6" s="47"/>
      <c r="G6" s="48"/>
      <c r="H6" s="48"/>
      <c r="I6" s="48"/>
      <c r="J6" s="48"/>
      <c r="K6" s="48"/>
      <c r="L6" s="48"/>
      <c r="M6" s="48"/>
      <c r="N6" s="48"/>
      <c r="O6" s="49"/>
    </row>
    <row r="7" spans="1:16" ht="20.25" customHeight="1">
      <c r="A7" s="160" t="s">
        <v>5</v>
      </c>
      <c r="B7" s="173" t="s">
        <v>87</v>
      </c>
      <c r="C7" s="175" t="s">
        <v>6</v>
      </c>
      <c r="D7" s="160" t="s">
        <v>7</v>
      </c>
      <c r="E7" s="170" t="s">
        <v>8</v>
      </c>
      <c r="F7" s="170"/>
      <c r="G7" s="170"/>
      <c r="H7" s="170"/>
      <c r="I7" s="170"/>
      <c r="J7" s="172"/>
      <c r="K7" s="171" t="s">
        <v>11</v>
      </c>
      <c r="L7" s="170"/>
      <c r="M7" s="170"/>
      <c r="N7" s="170"/>
      <c r="O7" s="172"/>
      <c r="P7" s="9"/>
    </row>
    <row r="8" spans="1:16" ht="81">
      <c r="A8" s="161"/>
      <c r="B8" s="174"/>
      <c r="C8" s="176"/>
      <c r="D8" s="161"/>
      <c r="E8" s="7" t="s">
        <v>9</v>
      </c>
      <c r="F8" s="7" t="s">
        <v>29</v>
      </c>
      <c r="G8" s="8" t="s">
        <v>30</v>
      </c>
      <c r="H8" s="8" t="s">
        <v>86</v>
      </c>
      <c r="I8" s="8" t="s">
        <v>32</v>
      </c>
      <c r="J8" s="8" t="s">
        <v>33</v>
      </c>
      <c r="K8" s="8" t="s">
        <v>10</v>
      </c>
      <c r="L8" s="8" t="s">
        <v>30</v>
      </c>
      <c r="M8" s="8" t="s">
        <v>31</v>
      </c>
      <c r="N8" s="8" t="s">
        <v>32</v>
      </c>
      <c r="O8" s="8" t="s">
        <v>34</v>
      </c>
    </row>
    <row r="9" spans="1:16" ht="15.75">
      <c r="A9" s="132"/>
      <c r="B9" s="133"/>
      <c r="C9" s="132"/>
      <c r="D9" s="134"/>
      <c r="E9" s="28"/>
      <c r="F9" s="25"/>
      <c r="G9" s="29"/>
      <c r="H9" s="27"/>
      <c r="I9" s="29"/>
      <c r="J9" s="27"/>
      <c r="K9" s="29"/>
      <c r="L9" s="27"/>
      <c r="M9" s="29"/>
      <c r="N9" s="27"/>
      <c r="O9" s="30"/>
    </row>
    <row r="10" spans="1:16" s="100" customFormat="1" ht="15.75">
      <c r="A10" s="135"/>
      <c r="B10" s="136" t="s">
        <v>39</v>
      </c>
      <c r="C10" s="137"/>
      <c r="D10" s="138"/>
      <c r="E10" s="121"/>
      <c r="F10" s="122"/>
      <c r="G10" s="123"/>
      <c r="H10" s="124"/>
      <c r="I10" s="123"/>
      <c r="J10" s="124"/>
      <c r="K10" s="123"/>
      <c r="L10" s="124"/>
      <c r="M10" s="123"/>
      <c r="N10" s="124"/>
      <c r="O10" s="125"/>
    </row>
    <row r="11" spans="1:16" s="112" customFormat="1" ht="15.75">
      <c r="A11" s="139">
        <v>1</v>
      </c>
      <c r="B11" s="140" t="s">
        <v>40</v>
      </c>
      <c r="C11" s="141" t="s">
        <v>41</v>
      </c>
      <c r="D11" s="142">
        <v>1</v>
      </c>
      <c r="E11" s="126"/>
      <c r="F11" s="127"/>
      <c r="G11" s="115">
        <f>ROUND(E11*F11,2)</f>
        <v>0</v>
      </c>
      <c r="H11" s="75"/>
      <c r="I11" s="115"/>
      <c r="J11" s="61">
        <f t="shared" ref="J11:J44" si="0">SUM(G11:I11)</f>
        <v>0</v>
      </c>
      <c r="K11" s="115">
        <f t="shared" ref="K11:K44" si="1">ROUND(D11*E11,2)</f>
        <v>0</v>
      </c>
      <c r="L11" s="61">
        <f>ROUND(D11*G11,2)</f>
        <v>0</v>
      </c>
      <c r="M11" s="115">
        <f t="shared" ref="M11:M44" si="2">ROUND(D11*H11,2)</f>
        <v>0</v>
      </c>
      <c r="N11" s="61">
        <f t="shared" ref="N11:N44" si="3">ROUND(I11*D11,2)</f>
        <v>0</v>
      </c>
      <c r="O11" s="61">
        <f t="shared" ref="O11:O44" si="4">SUM(L11:N11)</f>
        <v>0</v>
      </c>
    </row>
    <row r="12" spans="1:16" s="112" customFormat="1" ht="15.75">
      <c r="A12" s="135">
        <f t="shared" ref="A12:A28" si="5">A11+1</f>
        <v>2</v>
      </c>
      <c r="B12" s="143" t="s">
        <v>42</v>
      </c>
      <c r="C12" s="137" t="s">
        <v>43</v>
      </c>
      <c r="D12" s="138">
        <v>1</v>
      </c>
      <c r="E12" s="126"/>
      <c r="F12" s="127"/>
      <c r="G12" s="115">
        <f t="shared" ref="G11:G39" si="6">ROUND(E12*F12,2)</f>
        <v>0</v>
      </c>
      <c r="H12" s="75"/>
      <c r="I12" s="115"/>
      <c r="J12" s="61">
        <f t="shared" si="0"/>
        <v>0</v>
      </c>
      <c r="K12" s="115">
        <f t="shared" si="1"/>
        <v>0</v>
      </c>
      <c r="L12" s="61">
        <f t="shared" ref="L11:L44" si="7">ROUND(D12*G12,2)</f>
        <v>0</v>
      </c>
      <c r="M12" s="115">
        <f t="shared" si="2"/>
        <v>0</v>
      </c>
      <c r="N12" s="61">
        <f t="shared" si="3"/>
        <v>0</v>
      </c>
      <c r="O12" s="61">
        <f t="shared" si="4"/>
        <v>0</v>
      </c>
    </row>
    <row r="13" spans="1:16" s="112" customFormat="1" ht="63">
      <c r="A13" s="135">
        <f t="shared" si="5"/>
        <v>3</v>
      </c>
      <c r="B13" s="140" t="s">
        <v>78</v>
      </c>
      <c r="C13" s="137" t="s">
        <v>44</v>
      </c>
      <c r="D13" s="138">
        <v>0.3</v>
      </c>
      <c r="E13" s="126"/>
      <c r="F13" s="127"/>
      <c r="G13" s="115">
        <f t="shared" si="6"/>
        <v>0</v>
      </c>
      <c r="H13" s="75"/>
      <c r="I13" s="115"/>
      <c r="J13" s="61">
        <f t="shared" si="0"/>
        <v>0</v>
      </c>
      <c r="K13" s="115">
        <f t="shared" si="1"/>
        <v>0</v>
      </c>
      <c r="L13" s="61">
        <f t="shared" si="7"/>
        <v>0</v>
      </c>
      <c r="M13" s="115">
        <f t="shared" si="2"/>
        <v>0</v>
      </c>
      <c r="N13" s="61">
        <f t="shared" si="3"/>
        <v>0</v>
      </c>
      <c r="O13" s="61">
        <f t="shared" si="4"/>
        <v>0</v>
      </c>
    </row>
    <row r="14" spans="1:16" s="113" customFormat="1" ht="31.5">
      <c r="A14" s="135">
        <f t="shared" si="5"/>
        <v>4</v>
      </c>
      <c r="B14" s="143" t="s">
        <v>45</v>
      </c>
      <c r="C14" s="137" t="s">
        <v>43</v>
      </c>
      <c r="D14" s="138">
        <v>1</v>
      </c>
      <c r="E14" s="126"/>
      <c r="F14" s="127"/>
      <c r="G14" s="115">
        <f t="shared" si="6"/>
        <v>0</v>
      </c>
      <c r="H14" s="75"/>
      <c r="I14" s="115"/>
      <c r="J14" s="61">
        <f t="shared" si="0"/>
        <v>0</v>
      </c>
      <c r="K14" s="115">
        <f t="shared" si="1"/>
        <v>0</v>
      </c>
      <c r="L14" s="61">
        <f t="shared" si="7"/>
        <v>0</v>
      </c>
      <c r="M14" s="115">
        <f t="shared" si="2"/>
        <v>0</v>
      </c>
      <c r="N14" s="61">
        <f t="shared" si="3"/>
        <v>0</v>
      </c>
      <c r="O14" s="61">
        <f t="shared" si="4"/>
        <v>0</v>
      </c>
    </row>
    <row r="15" spans="1:16" s="113" customFormat="1" ht="63">
      <c r="A15" s="135">
        <f t="shared" si="5"/>
        <v>5</v>
      </c>
      <c r="B15" s="144" t="s">
        <v>79</v>
      </c>
      <c r="C15" s="137" t="s">
        <v>41</v>
      </c>
      <c r="D15" s="138">
        <v>2</v>
      </c>
      <c r="E15" s="126"/>
      <c r="F15" s="127"/>
      <c r="G15" s="115">
        <f t="shared" si="6"/>
        <v>0</v>
      </c>
      <c r="H15" s="75"/>
      <c r="I15" s="115"/>
      <c r="J15" s="61">
        <f t="shared" si="0"/>
        <v>0</v>
      </c>
      <c r="K15" s="115">
        <f t="shared" si="1"/>
        <v>0</v>
      </c>
      <c r="L15" s="61">
        <f t="shared" si="7"/>
        <v>0</v>
      </c>
      <c r="M15" s="115">
        <f t="shared" si="2"/>
        <v>0</v>
      </c>
      <c r="N15" s="61">
        <f t="shared" si="3"/>
        <v>0</v>
      </c>
      <c r="O15" s="61">
        <f t="shared" si="4"/>
        <v>0</v>
      </c>
    </row>
    <row r="16" spans="1:16" s="113" customFormat="1" ht="31.5">
      <c r="A16" s="135">
        <f t="shared" si="5"/>
        <v>6</v>
      </c>
      <c r="B16" s="143" t="s">
        <v>46</v>
      </c>
      <c r="C16" s="137" t="s">
        <v>47</v>
      </c>
      <c r="D16" s="138">
        <v>200</v>
      </c>
      <c r="E16" s="126"/>
      <c r="F16" s="127"/>
      <c r="G16" s="115">
        <f t="shared" si="6"/>
        <v>0</v>
      </c>
      <c r="H16" s="75"/>
      <c r="I16" s="115"/>
      <c r="J16" s="61">
        <f t="shared" si="0"/>
        <v>0</v>
      </c>
      <c r="K16" s="115">
        <f t="shared" si="1"/>
        <v>0</v>
      </c>
      <c r="L16" s="61">
        <f t="shared" si="7"/>
        <v>0</v>
      </c>
      <c r="M16" s="115">
        <f t="shared" si="2"/>
        <v>0</v>
      </c>
      <c r="N16" s="61">
        <f t="shared" si="3"/>
        <v>0</v>
      </c>
      <c r="O16" s="61">
        <f t="shared" si="4"/>
        <v>0</v>
      </c>
    </row>
    <row r="17" spans="1:15" s="113" customFormat="1" ht="31.5">
      <c r="A17" s="135">
        <f t="shared" si="5"/>
        <v>7</v>
      </c>
      <c r="B17" s="143" t="s">
        <v>48</v>
      </c>
      <c r="C17" s="137" t="s">
        <v>36</v>
      </c>
      <c r="D17" s="138">
        <v>150</v>
      </c>
      <c r="E17" s="126"/>
      <c r="F17" s="127"/>
      <c r="G17" s="115">
        <f t="shared" si="6"/>
        <v>0</v>
      </c>
      <c r="H17" s="75"/>
      <c r="I17" s="115"/>
      <c r="J17" s="61">
        <f t="shared" si="0"/>
        <v>0</v>
      </c>
      <c r="K17" s="115">
        <f t="shared" si="1"/>
        <v>0</v>
      </c>
      <c r="L17" s="61">
        <f t="shared" si="7"/>
        <v>0</v>
      </c>
      <c r="M17" s="115">
        <f t="shared" si="2"/>
        <v>0</v>
      </c>
      <c r="N17" s="61">
        <f t="shared" si="3"/>
        <v>0</v>
      </c>
      <c r="O17" s="61">
        <f t="shared" si="4"/>
        <v>0</v>
      </c>
    </row>
    <row r="18" spans="1:15" s="113" customFormat="1" ht="47.25">
      <c r="A18" s="135">
        <f t="shared" si="5"/>
        <v>8</v>
      </c>
      <c r="B18" s="143" t="s">
        <v>49</v>
      </c>
      <c r="C18" s="137" t="s">
        <v>50</v>
      </c>
      <c r="D18" s="138">
        <v>3</v>
      </c>
      <c r="E18" s="126"/>
      <c r="F18" s="127"/>
      <c r="G18" s="115">
        <f t="shared" si="6"/>
        <v>0</v>
      </c>
      <c r="H18" s="75"/>
      <c r="I18" s="115"/>
      <c r="J18" s="61">
        <f t="shared" si="0"/>
        <v>0</v>
      </c>
      <c r="K18" s="115">
        <f t="shared" si="1"/>
        <v>0</v>
      </c>
      <c r="L18" s="61">
        <f t="shared" si="7"/>
        <v>0</v>
      </c>
      <c r="M18" s="115">
        <f t="shared" si="2"/>
        <v>0</v>
      </c>
      <c r="N18" s="61">
        <f t="shared" si="3"/>
        <v>0</v>
      </c>
      <c r="O18" s="61">
        <f t="shared" si="4"/>
        <v>0</v>
      </c>
    </row>
    <row r="19" spans="1:15" s="113" customFormat="1" ht="15.75">
      <c r="A19" s="135">
        <f t="shared" si="5"/>
        <v>9</v>
      </c>
      <c r="B19" s="143" t="s">
        <v>51</v>
      </c>
      <c r="C19" s="137" t="s">
        <v>36</v>
      </c>
      <c r="D19" s="138">
        <v>150</v>
      </c>
      <c r="E19" s="126"/>
      <c r="F19" s="127"/>
      <c r="G19" s="115">
        <f t="shared" si="6"/>
        <v>0</v>
      </c>
      <c r="H19" s="75"/>
      <c r="I19" s="115"/>
      <c r="J19" s="61">
        <f t="shared" si="0"/>
        <v>0</v>
      </c>
      <c r="K19" s="115">
        <f t="shared" si="1"/>
        <v>0</v>
      </c>
      <c r="L19" s="61">
        <f t="shared" si="7"/>
        <v>0</v>
      </c>
      <c r="M19" s="115">
        <f t="shared" si="2"/>
        <v>0</v>
      </c>
      <c r="N19" s="61">
        <f t="shared" si="3"/>
        <v>0</v>
      </c>
      <c r="O19" s="61">
        <f t="shared" si="4"/>
        <v>0</v>
      </c>
    </row>
    <row r="20" spans="1:15" s="113" customFormat="1" ht="15.75">
      <c r="A20" s="135">
        <f t="shared" si="5"/>
        <v>10</v>
      </c>
      <c r="B20" s="143" t="s">
        <v>52</v>
      </c>
      <c r="C20" s="137" t="s">
        <v>36</v>
      </c>
      <c r="D20" s="138">
        <v>90</v>
      </c>
      <c r="E20" s="126"/>
      <c r="F20" s="127"/>
      <c r="G20" s="115">
        <f t="shared" si="6"/>
        <v>0</v>
      </c>
      <c r="H20" s="75"/>
      <c r="I20" s="115"/>
      <c r="J20" s="61">
        <f t="shared" si="0"/>
        <v>0</v>
      </c>
      <c r="K20" s="115">
        <f t="shared" si="1"/>
        <v>0</v>
      </c>
      <c r="L20" s="61">
        <f t="shared" si="7"/>
        <v>0</v>
      </c>
      <c r="M20" s="115">
        <f t="shared" si="2"/>
        <v>0</v>
      </c>
      <c r="N20" s="61">
        <f t="shared" si="3"/>
        <v>0</v>
      </c>
      <c r="O20" s="61">
        <f t="shared" si="4"/>
        <v>0</v>
      </c>
    </row>
    <row r="21" spans="1:15" s="113" customFormat="1" ht="31.5">
      <c r="A21" s="135">
        <f t="shared" si="5"/>
        <v>11</v>
      </c>
      <c r="B21" s="143" t="s">
        <v>53</v>
      </c>
      <c r="C21" s="137" t="s">
        <v>50</v>
      </c>
      <c r="D21" s="138">
        <v>90</v>
      </c>
      <c r="E21" s="126"/>
      <c r="F21" s="127"/>
      <c r="G21" s="115">
        <f t="shared" si="6"/>
        <v>0</v>
      </c>
      <c r="H21" s="75"/>
      <c r="I21" s="115"/>
      <c r="J21" s="61">
        <f t="shared" si="0"/>
        <v>0</v>
      </c>
      <c r="K21" s="115">
        <f t="shared" si="1"/>
        <v>0</v>
      </c>
      <c r="L21" s="61">
        <f t="shared" si="7"/>
        <v>0</v>
      </c>
      <c r="M21" s="115">
        <f t="shared" si="2"/>
        <v>0</v>
      </c>
      <c r="N21" s="61">
        <f t="shared" si="3"/>
        <v>0</v>
      </c>
      <c r="O21" s="61">
        <f t="shared" si="4"/>
        <v>0</v>
      </c>
    </row>
    <row r="22" spans="1:15" s="113" customFormat="1" ht="63">
      <c r="A22" s="135">
        <f t="shared" si="5"/>
        <v>12</v>
      </c>
      <c r="B22" s="143" t="s">
        <v>54</v>
      </c>
      <c r="C22" s="137" t="s">
        <v>41</v>
      </c>
      <c r="D22" s="138">
        <v>4</v>
      </c>
      <c r="E22" s="126"/>
      <c r="F22" s="127"/>
      <c r="G22" s="115">
        <f t="shared" si="6"/>
        <v>0</v>
      </c>
      <c r="H22" s="75"/>
      <c r="I22" s="115"/>
      <c r="J22" s="61">
        <f t="shared" si="0"/>
        <v>0</v>
      </c>
      <c r="K22" s="115">
        <f t="shared" si="1"/>
        <v>0</v>
      </c>
      <c r="L22" s="61">
        <f t="shared" si="7"/>
        <v>0</v>
      </c>
      <c r="M22" s="115">
        <f t="shared" si="2"/>
        <v>0</v>
      </c>
      <c r="N22" s="61">
        <f t="shared" si="3"/>
        <v>0</v>
      </c>
      <c r="O22" s="61">
        <f t="shared" si="4"/>
        <v>0</v>
      </c>
    </row>
    <row r="23" spans="1:15" s="113" customFormat="1" ht="47.25" customHeight="1">
      <c r="A23" s="135">
        <f t="shared" si="5"/>
        <v>13</v>
      </c>
      <c r="B23" s="143" t="s">
        <v>55</v>
      </c>
      <c r="C23" s="137" t="s">
        <v>43</v>
      </c>
      <c r="D23" s="138">
        <v>2</v>
      </c>
      <c r="E23" s="126"/>
      <c r="F23" s="127"/>
      <c r="G23" s="115">
        <f t="shared" si="6"/>
        <v>0</v>
      </c>
      <c r="H23" s="75"/>
      <c r="I23" s="115"/>
      <c r="J23" s="61">
        <f t="shared" si="0"/>
        <v>0</v>
      </c>
      <c r="K23" s="115">
        <f t="shared" si="1"/>
        <v>0</v>
      </c>
      <c r="L23" s="61">
        <f t="shared" si="7"/>
        <v>0</v>
      </c>
      <c r="M23" s="115">
        <f t="shared" si="2"/>
        <v>0</v>
      </c>
      <c r="N23" s="61">
        <f t="shared" si="3"/>
        <v>0</v>
      </c>
      <c r="O23" s="61">
        <f t="shared" si="4"/>
        <v>0</v>
      </c>
    </row>
    <row r="24" spans="1:15" s="113" customFormat="1" ht="63">
      <c r="A24" s="135">
        <f t="shared" si="5"/>
        <v>14</v>
      </c>
      <c r="B24" s="140" t="s">
        <v>80</v>
      </c>
      <c r="C24" s="137" t="s">
        <v>43</v>
      </c>
      <c r="D24" s="138">
        <v>1</v>
      </c>
      <c r="E24" s="126"/>
      <c r="F24" s="127"/>
      <c r="G24" s="115">
        <f t="shared" si="6"/>
        <v>0</v>
      </c>
      <c r="H24" s="75"/>
      <c r="I24" s="115"/>
      <c r="J24" s="61">
        <f t="shared" si="0"/>
        <v>0</v>
      </c>
      <c r="K24" s="115">
        <f t="shared" si="1"/>
        <v>0</v>
      </c>
      <c r="L24" s="61">
        <f t="shared" si="7"/>
        <v>0</v>
      </c>
      <c r="M24" s="115">
        <f t="shared" si="2"/>
        <v>0</v>
      </c>
      <c r="N24" s="61">
        <f t="shared" si="3"/>
        <v>0</v>
      </c>
      <c r="O24" s="61">
        <f t="shared" si="4"/>
        <v>0</v>
      </c>
    </row>
    <row r="25" spans="1:15" s="113" customFormat="1" ht="15.75">
      <c r="A25" s="135">
        <f t="shared" si="5"/>
        <v>15</v>
      </c>
      <c r="B25" s="143"/>
      <c r="C25" s="137"/>
      <c r="D25" s="138"/>
      <c r="E25" s="126"/>
      <c r="F25" s="127"/>
      <c r="G25" s="115">
        <f t="shared" si="6"/>
        <v>0</v>
      </c>
      <c r="H25" s="75"/>
      <c r="I25" s="115"/>
      <c r="J25" s="61">
        <f t="shared" si="0"/>
        <v>0</v>
      </c>
      <c r="K25" s="115">
        <f t="shared" si="1"/>
        <v>0</v>
      </c>
      <c r="L25" s="61">
        <f t="shared" si="7"/>
        <v>0</v>
      </c>
      <c r="M25" s="115">
        <f t="shared" si="2"/>
        <v>0</v>
      </c>
      <c r="N25" s="61">
        <f t="shared" si="3"/>
        <v>0</v>
      </c>
      <c r="O25" s="61">
        <f t="shared" si="4"/>
        <v>0</v>
      </c>
    </row>
    <row r="26" spans="1:15" s="113" customFormat="1" ht="31.5">
      <c r="A26" s="135">
        <f t="shared" si="5"/>
        <v>16</v>
      </c>
      <c r="B26" s="155" t="s">
        <v>81</v>
      </c>
      <c r="C26" s="137"/>
      <c r="D26" s="138"/>
      <c r="E26" s="114"/>
      <c r="F26" s="61"/>
      <c r="G26" s="115">
        <v>0</v>
      </c>
      <c r="H26" s="116"/>
      <c r="I26" s="117"/>
      <c r="J26" s="78">
        <f>SUM(G26:I26)</f>
        <v>0</v>
      </c>
      <c r="K26" s="115">
        <f>ROUND(D26*E26,2)</f>
        <v>0</v>
      </c>
      <c r="L26" s="61">
        <f>ROUND(D26*G26,2)</f>
        <v>0</v>
      </c>
      <c r="M26" s="118">
        <f>SUM(M11:M25)*5%</f>
        <v>0</v>
      </c>
      <c r="N26" s="61">
        <f>ROUND(I26*D26,2)</f>
        <v>0</v>
      </c>
      <c r="O26" s="61">
        <f>SUM(L26:N26)</f>
        <v>0</v>
      </c>
    </row>
    <row r="27" spans="1:15" s="100" customFormat="1" ht="15.75">
      <c r="A27" s="135">
        <f t="shared" si="5"/>
        <v>17</v>
      </c>
      <c r="B27" s="136" t="s">
        <v>82</v>
      </c>
      <c r="C27" s="137"/>
      <c r="D27" s="138"/>
      <c r="E27" s="128"/>
      <c r="F27" s="129"/>
      <c r="G27" s="130"/>
      <c r="H27" s="111"/>
      <c r="I27" s="130"/>
      <c r="J27" s="131"/>
      <c r="K27" s="130"/>
      <c r="L27" s="131"/>
      <c r="M27" s="130"/>
      <c r="N27" s="131"/>
      <c r="O27" s="131"/>
    </row>
    <row r="28" spans="1:15" s="113" customFormat="1" ht="31.5">
      <c r="A28" s="135">
        <f t="shared" si="5"/>
        <v>18</v>
      </c>
      <c r="B28" s="143" t="s">
        <v>56</v>
      </c>
      <c r="C28" s="137" t="s">
        <v>57</v>
      </c>
      <c r="D28" s="138">
        <v>240</v>
      </c>
      <c r="E28" s="126"/>
      <c r="F28" s="127"/>
      <c r="G28" s="115">
        <f t="shared" ref="G28:G31" si="8">ROUND(E28*F28,2)</f>
        <v>0</v>
      </c>
      <c r="H28" s="75"/>
      <c r="I28" s="115"/>
      <c r="J28" s="61">
        <f t="shared" si="0"/>
        <v>0</v>
      </c>
      <c r="K28" s="115">
        <f t="shared" si="1"/>
        <v>0</v>
      </c>
      <c r="L28" s="61">
        <f t="shared" si="7"/>
        <v>0</v>
      </c>
      <c r="M28" s="115">
        <f t="shared" si="2"/>
        <v>0</v>
      </c>
      <c r="N28" s="61">
        <f t="shared" si="3"/>
        <v>0</v>
      </c>
      <c r="O28" s="61">
        <f t="shared" si="4"/>
        <v>0</v>
      </c>
    </row>
    <row r="29" spans="1:15" s="113" customFormat="1" ht="47.25">
      <c r="A29" s="135">
        <f>A28+1</f>
        <v>19</v>
      </c>
      <c r="B29" s="145" t="s">
        <v>58</v>
      </c>
      <c r="C29" s="146" t="s">
        <v>57</v>
      </c>
      <c r="D29" s="147">
        <v>210</v>
      </c>
      <c r="E29" s="126"/>
      <c r="F29" s="127"/>
      <c r="G29" s="115">
        <f t="shared" si="8"/>
        <v>0</v>
      </c>
      <c r="H29" s="75"/>
      <c r="I29" s="115"/>
      <c r="J29" s="61">
        <f t="shared" si="0"/>
        <v>0</v>
      </c>
      <c r="K29" s="115">
        <f t="shared" si="1"/>
        <v>0</v>
      </c>
      <c r="L29" s="61">
        <f t="shared" si="7"/>
        <v>0</v>
      </c>
      <c r="M29" s="115">
        <f t="shared" si="2"/>
        <v>0</v>
      </c>
      <c r="N29" s="61">
        <f t="shared" si="3"/>
        <v>0</v>
      </c>
      <c r="O29" s="61">
        <f t="shared" si="4"/>
        <v>0</v>
      </c>
    </row>
    <row r="30" spans="1:15" s="113" customFormat="1" ht="31.5">
      <c r="A30" s="135">
        <f>A29+1</f>
        <v>20</v>
      </c>
      <c r="B30" s="143" t="s">
        <v>59</v>
      </c>
      <c r="C30" s="146" t="s">
        <v>57</v>
      </c>
      <c r="D30" s="147">
        <v>185</v>
      </c>
      <c r="E30" s="126"/>
      <c r="F30" s="127"/>
      <c r="G30" s="115">
        <f t="shared" si="8"/>
        <v>0</v>
      </c>
      <c r="H30" s="75"/>
      <c r="I30" s="115"/>
      <c r="J30" s="61">
        <f t="shared" si="0"/>
        <v>0</v>
      </c>
      <c r="K30" s="115">
        <f t="shared" si="1"/>
        <v>0</v>
      </c>
      <c r="L30" s="61">
        <f t="shared" si="7"/>
        <v>0</v>
      </c>
      <c r="M30" s="115">
        <f t="shared" si="2"/>
        <v>0</v>
      </c>
      <c r="N30" s="61">
        <f t="shared" si="3"/>
        <v>0</v>
      </c>
      <c r="O30" s="61">
        <f t="shared" si="4"/>
        <v>0</v>
      </c>
    </row>
    <row r="31" spans="1:15" s="113" customFormat="1" ht="31.5">
      <c r="A31" s="135">
        <f>A30+1</f>
        <v>21</v>
      </c>
      <c r="B31" s="143" t="s">
        <v>60</v>
      </c>
      <c r="C31" s="146" t="s">
        <v>50</v>
      </c>
      <c r="D31" s="147">
        <v>185</v>
      </c>
      <c r="E31" s="126"/>
      <c r="F31" s="127"/>
      <c r="G31" s="115">
        <f t="shared" si="8"/>
        <v>0</v>
      </c>
      <c r="H31" s="75"/>
      <c r="I31" s="115"/>
      <c r="J31" s="61">
        <f t="shared" si="0"/>
        <v>0</v>
      </c>
      <c r="K31" s="115">
        <f t="shared" si="1"/>
        <v>0</v>
      </c>
      <c r="L31" s="61">
        <f t="shared" si="7"/>
        <v>0</v>
      </c>
      <c r="M31" s="115">
        <f t="shared" si="2"/>
        <v>0</v>
      </c>
      <c r="N31" s="61">
        <f t="shared" si="3"/>
        <v>0</v>
      </c>
      <c r="O31" s="61">
        <f t="shared" si="4"/>
        <v>0</v>
      </c>
    </row>
    <row r="32" spans="1:15" s="113" customFormat="1" ht="31.5">
      <c r="A32" s="135">
        <f>A31+1</f>
        <v>22</v>
      </c>
      <c r="B32" s="145" t="s">
        <v>61</v>
      </c>
      <c r="C32" s="146" t="s">
        <v>47</v>
      </c>
      <c r="D32" s="147">
        <v>600</v>
      </c>
      <c r="E32" s="126"/>
      <c r="F32" s="127"/>
      <c r="G32" s="115">
        <f t="shared" si="6"/>
        <v>0</v>
      </c>
      <c r="H32" s="75"/>
      <c r="I32" s="115"/>
      <c r="J32" s="61">
        <f t="shared" si="0"/>
        <v>0</v>
      </c>
      <c r="K32" s="115">
        <f t="shared" si="1"/>
        <v>0</v>
      </c>
      <c r="L32" s="61">
        <f t="shared" si="7"/>
        <v>0</v>
      </c>
      <c r="M32" s="115">
        <f t="shared" si="2"/>
        <v>0</v>
      </c>
      <c r="N32" s="61">
        <f t="shared" si="3"/>
        <v>0</v>
      </c>
      <c r="O32" s="61">
        <f t="shared" si="4"/>
        <v>0</v>
      </c>
    </row>
    <row r="33" spans="1:15" s="113" customFormat="1" ht="62.25" customHeight="1">
      <c r="A33" s="135">
        <f>A32+1</f>
        <v>23</v>
      </c>
      <c r="B33" s="145" t="s">
        <v>62</v>
      </c>
      <c r="C33" s="146" t="s">
        <v>47</v>
      </c>
      <c r="D33" s="147">
        <v>600</v>
      </c>
      <c r="E33" s="126"/>
      <c r="F33" s="127"/>
      <c r="G33" s="115">
        <f t="shared" si="6"/>
        <v>0</v>
      </c>
      <c r="H33" s="75"/>
      <c r="I33" s="115"/>
      <c r="J33" s="61">
        <f t="shared" si="0"/>
        <v>0</v>
      </c>
      <c r="K33" s="115">
        <f t="shared" si="1"/>
        <v>0</v>
      </c>
      <c r="L33" s="61">
        <f t="shared" si="7"/>
        <v>0</v>
      </c>
      <c r="M33" s="115">
        <f t="shared" si="2"/>
        <v>0</v>
      </c>
      <c r="N33" s="61">
        <f t="shared" si="3"/>
        <v>0</v>
      </c>
      <c r="O33" s="61">
        <f t="shared" si="4"/>
        <v>0</v>
      </c>
    </row>
    <row r="34" spans="1:15" s="113" customFormat="1" ht="47.25">
      <c r="A34" s="135">
        <f>A32+1</f>
        <v>23</v>
      </c>
      <c r="B34" s="140" t="s">
        <v>63</v>
      </c>
      <c r="C34" s="137" t="s">
        <v>43</v>
      </c>
      <c r="D34" s="138">
        <v>9</v>
      </c>
      <c r="E34" s="126"/>
      <c r="F34" s="127"/>
      <c r="G34" s="115">
        <f t="shared" si="6"/>
        <v>0</v>
      </c>
      <c r="H34" s="75"/>
      <c r="I34" s="115"/>
      <c r="J34" s="61">
        <f t="shared" si="0"/>
        <v>0</v>
      </c>
      <c r="K34" s="115">
        <f t="shared" si="1"/>
        <v>0</v>
      </c>
      <c r="L34" s="61">
        <f t="shared" si="7"/>
        <v>0</v>
      </c>
      <c r="M34" s="115">
        <f t="shared" si="2"/>
        <v>0</v>
      </c>
      <c r="N34" s="61">
        <f t="shared" si="3"/>
        <v>0</v>
      </c>
      <c r="O34" s="61">
        <f t="shared" si="4"/>
        <v>0</v>
      </c>
    </row>
    <row r="35" spans="1:15" s="113" customFormat="1" ht="63">
      <c r="A35" s="135">
        <f>A33+1</f>
        <v>24</v>
      </c>
      <c r="B35" s="140" t="s">
        <v>64</v>
      </c>
      <c r="C35" s="137" t="s">
        <v>36</v>
      </c>
      <c r="D35" s="138">
        <v>130</v>
      </c>
      <c r="E35" s="126"/>
      <c r="F35" s="127"/>
      <c r="G35" s="115">
        <f t="shared" si="6"/>
        <v>0</v>
      </c>
      <c r="H35" s="75"/>
      <c r="I35" s="115"/>
      <c r="J35" s="61">
        <f t="shared" si="0"/>
        <v>0</v>
      </c>
      <c r="K35" s="115">
        <f t="shared" si="1"/>
        <v>0</v>
      </c>
      <c r="L35" s="61">
        <f t="shared" si="7"/>
        <v>0</v>
      </c>
      <c r="M35" s="115">
        <f t="shared" si="2"/>
        <v>0</v>
      </c>
      <c r="N35" s="61">
        <f t="shared" si="3"/>
        <v>0</v>
      </c>
      <c r="O35" s="61">
        <f t="shared" si="4"/>
        <v>0</v>
      </c>
    </row>
    <row r="36" spans="1:15" s="113" customFormat="1" ht="78.75">
      <c r="A36" s="135">
        <f>A35+1</f>
        <v>25</v>
      </c>
      <c r="B36" s="143" t="s">
        <v>65</v>
      </c>
      <c r="C36" s="146" t="s">
        <v>47</v>
      </c>
      <c r="D36" s="138">
        <v>60</v>
      </c>
      <c r="E36" s="126"/>
      <c r="F36" s="127"/>
      <c r="G36" s="115">
        <f t="shared" si="6"/>
        <v>0</v>
      </c>
      <c r="H36" s="75"/>
      <c r="I36" s="115"/>
      <c r="J36" s="61">
        <f t="shared" si="0"/>
        <v>0</v>
      </c>
      <c r="K36" s="115">
        <f t="shared" si="1"/>
        <v>0</v>
      </c>
      <c r="L36" s="61">
        <f t="shared" si="7"/>
        <v>0</v>
      </c>
      <c r="M36" s="115">
        <f t="shared" si="2"/>
        <v>0</v>
      </c>
      <c r="N36" s="61">
        <f t="shared" si="3"/>
        <v>0</v>
      </c>
      <c r="O36" s="61">
        <f t="shared" si="4"/>
        <v>0</v>
      </c>
    </row>
    <row r="37" spans="1:15" s="113" customFormat="1" ht="47.25">
      <c r="A37" s="135">
        <f>A36+1</f>
        <v>26</v>
      </c>
      <c r="B37" s="143" t="s">
        <v>91</v>
      </c>
      <c r="C37" s="146" t="s">
        <v>47</v>
      </c>
      <c r="D37" s="138">
        <v>60</v>
      </c>
      <c r="E37" s="126"/>
      <c r="F37" s="127"/>
      <c r="G37" s="115">
        <f t="shared" si="6"/>
        <v>0</v>
      </c>
      <c r="H37" s="75"/>
      <c r="I37" s="115"/>
      <c r="J37" s="61">
        <f t="shared" si="0"/>
        <v>0</v>
      </c>
      <c r="K37" s="115">
        <f t="shared" si="1"/>
        <v>0</v>
      </c>
      <c r="L37" s="61">
        <f t="shared" si="7"/>
        <v>0</v>
      </c>
      <c r="M37" s="115">
        <f t="shared" si="2"/>
        <v>0</v>
      </c>
      <c r="N37" s="61">
        <f t="shared" si="3"/>
        <v>0</v>
      </c>
      <c r="O37" s="61">
        <f t="shared" si="4"/>
        <v>0</v>
      </c>
    </row>
    <row r="38" spans="1:15" s="113" customFormat="1" ht="44.25" customHeight="1">
      <c r="A38" s="135">
        <f t="shared" ref="A38:A41" si="9">A37+1</f>
        <v>27</v>
      </c>
      <c r="B38" s="140" t="s">
        <v>83</v>
      </c>
      <c r="C38" s="146" t="s">
        <v>47</v>
      </c>
      <c r="D38" s="138">
        <v>150</v>
      </c>
      <c r="E38" s="126"/>
      <c r="F38" s="127"/>
      <c r="G38" s="115">
        <f t="shared" si="6"/>
        <v>0</v>
      </c>
      <c r="H38" s="75"/>
      <c r="I38" s="115"/>
      <c r="J38" s="61">
        <f t="shared" si="0"/>
        <v>0</v>
      </c>
      <c r="K38" s="115">
        <f t="shared" si="1"/>
        <v>0</v>
      </c>
      <c r="L38" s="61">
        <f t="shared" si="7"/>
        <v>0</v>
      </c>
      <c r="M38" s="115">
        <f t="shared" si="2"/>
        <v>0</v>
      </c>
      <c r="N38" s="61">
        <f t="shared" si="3"/>
        <v>0</v>
      </c>
      <c r="O38" s="61">
        <f t="shared" si="4"/>
        <v>0</v>
      </c>
    </row>
    <row r="39" spans="1:15" s="113" customFormat="1" ht="47.25" customHeight="1">
      <c r="A39" s="135">
        <f>A38+1</f>
        <v>28</v>
      </c>
      <c r="B39" s="156" t="s">
        <v>84</v>
      </c>
      <c r="C39" s="146" t="s">
        <v>47</v>
      </c>
      <c r="D39" s="147">
        <v>150</v>
      </c>
      <c r="E39" s="126"/>
      <c r="F39" s="127"/>
      <c r="G39" s="115">
        <f t="shared" si="6"/>
        <v>0</v>
      </c>
      <c r="H39" s="75"/>
      <c r="I39" s="115"/>
      <c r="J39" s="61">
        <f t="shared" si="0"/>
        <v>0</v>
      </c>
      <c r="K39" s="115">
        <f t="shared" si="1"/>
        <v>0</v>
      </c>
      <c r="L39" s="61">
        <f t="shared" si="7"/>
        <v>0</v>
      </c>
      <c r="M39" s="115">
        <f t="shared" si="2"/>
        <v>0</v>
      </c>
      <c r="N39" s="61">
        <f t="shared" si="3"/>
        <v>0</v>
      </c>
      <c r="O39" s="61">
        <f t="shared" si="4"/>
        <v>0</v>
      </c>
    </row>
    <row r="40" spans="1:15" s="100" customFormat="1" ht="15.75">
      <c r="A40" s="135">
        <f>A39+1</f>
        <v>29</v>
      </c>
      <c r="B40" s="136" t="s">
        <v>66</v>
      </c>
      <c r="C40" s="137"/>
      <c r="D40" s="138"/>
      <c r="E40" s="128"/>
      <c r="F40" s="129"/>
      <c r="G40" s="130"/>
      <c r="H40" s="111"/>
      <c r="I40" s="130"/>
      <c r="J40" s="131"/>
      <c r="K40" s="130"/>
      <c r="L40" s="131"/>
      <c r="M40" s="130"/>
      <c r="N40" s="131"/>
      <c r="O40" s="131"/>
    </row>
    <row r="41" spans="1:15" s="113" customFormat="1" ht="47.25">
      <c r="A41" s="135">
        <f t="shared" si="9"/>
        <v>30</v>
      </c>
      <c r="B41" s="143" t="s">
        <v>67</v>
      </c>
      <c r="C41" s="137" t="s">
        <v>57</v>
      </c>
      <c r="D41" s="138">
        <v>190</v>
      </c>
      <c r="E41" s="126"/>
      <c r="F41" s="127"/>
      <c r="G41" s="115">
        <f t="shared" ref="G41:G44" si="10">ROUND(E41*F41,2)</f>
        <v>0</v>
      </c>
      <c r="H41" s="75"/>
      <c r="I41" s="115"/>
      <c r="J41" s="61">
        <f t="shared" si="0"/>
        <v>0</v>
      </c>
      <c r="K41" s="115">
        <f t="shared" si="1"/>
        <v>0</v>
      </c>
      <c r="L41" s="61">
        <f t="shared" si="7"/>
        <v>0</v>
      </c>
      <c r="M41" s="115">
        <f t="shared" si="2"/>
        <v>0</v>
      </c>
      <c r="N41" s="61">
        <f t="shared" si="3"/>
        <v>0</v>
      </c>
      <c r="O41" s="61">
        <f t="shared" si="4"/>
        <v>0</v>
      </c>
    </row>
    <row r="42" spans="1:15" s="113" customFormat="1" ht="47.25">
      <c r="A42" s="135">
        <f>A41+1</f>
        <v>31</v>
      </c>
      <c r="B42" s="143" t="s">
        <v>68</v>
      </c>
      <c r="C42" s="137" t="s">
        <v>57</v>
      </c>
      <c r="D42" s="138">
        <v>190</v>
      </c>
      <c r="E42" s="126"/>
      <c r="F42" s="127"/>
      <c r="G42" s="115">
        <f t="shared" si="10"/>
        <v>0</v>
      </c>
      <c r="H42" s="75"/>
      <c r="I42" s="115"/>
      <c r="J42" s="61">
        <f t="shared" si="0"/>
        <v>0</v>
      </c>
      <c r="K42" s="115">
        <f t="shared" si="1"/>
        <v>0</v>
      </c>
      <c r="L42" s="61">
        <f t="shared" si="7"/>
        <v>0</v>
      </c>
      <c r="M42" s="115">
        <f t="shared" si="2"/>
        <v>0</v>
      </c>
      <c r="N42" s="61">
        <f t="shared" si="3"/>
        <v>0</v>
      </c>
      <c r="O42" s="61">
        <f t="shared" si="4"/>
        <v>0</v>
      </c>
    </row>
    <row r="43" spans="1:15" s="113" customFormat="1" ht="15.75">
      <c r="A43" s="148"/>
      <c r="B43" s="149" t="s">
        <v>69</v>
      </c>
      <c r="C43" s="150"/>
      <c r="D43" s="151"/>
      <c r="E43" s="126"/>
      <c r="F43" s="127"/>
      <c r="G43" s="115"/>
      <c r="H43" s="75"/>
      <c r="I43" s="115"/>
      <c r="J43" s="61"/>
      <c r="K43" s="115"/>
      <c r="L43" s="61"/>
      <c r="M43" s="115"/>
      <c r="N43" s="61"/>
      <c r="O43" s="61"/>
    </row>
    <row r="44" spans="1:15" s="113" customFormat="1" ht="189">
      <c r="A44" s="152"/>
      <c r="B44" s="157" t="s">
        <v>85</v>
      </c>
      <c r="C44" s="153" t="s">
        <v>70</v>
      </c>
      <c r="D44" s="154">
        <v>1</v>
      </c>
      <c r="E44" s="126"/>
      <c r="F44" s="127"/>
      <c r="G44" s="115">
        <f t="shared" si="10"/>
        <v>0</v>
      </c>
      <c r="H44" s="75"/>
      <c r="I44" s="115"/>
      <c r="J44" s="61">
        <f t="shared" si="0"/>
        <v>0</v>
      </c>
      <c r="K44" s="115">
        <f t="shared" si="1"/>
        <v>0</v>
      </c>
      <c r="L44" s="61">
        <f t="shared" si="7"/>
        <v>0</v>
      </c>
      <c r="M44" s="115">
        <f t="shared" si="2"/>
        <v>0</v>
      </c>
      <c r="N44" s="61">
        <f t="shared" si="3"/>
        <v>0</v>
      </c>
      <c r="O44" s="61">
        <f t="shared" si="4"/>
        <v>0</v>
      </c>
    </row>
    <row r="45" spans="1:15" s="60" customFormat="1">
      <c r="A45" s="54"/>
      <c r="B45" s="55"/>
      <c r="C45" s="74"/>
      <c r="D45" s="56"/>
      <c r="E45" s="57"/>
      <c r="F45" s="58"/>
      <c r="G45" s="59"/>
      <c r="H45" s="58"/>
      <c r="I45" s="59"/>
      <c r="J45" s="58"/>
      <c r="K45" s="59"/>
      <c r="L45" s="58"/>
      <c r="M45" s="59"/>
      <c r="N45" s="58"/>
      <c r="O45" s="58"/>
    </row>
    <row r="46" spans="1:15" s="31" customFormat="1">
      <c r="A46" s="32"/>
      <c r="B46" s="19" t="s">
        <v>0</v>
      </c>
      <c r="C46" s="33"/>
      <c r="D46" s="32"/>
      <c r="E46" s="34"/>
      <c r="F46" s="35"/>
      <c r="G46" s="37"/>
      <c r="H46" s="36"/>
      <c r="I46" s="37"/>
      <c r="J46" s="36"/>
      <c r="K46" s="37">
        <f>SUM(K11:K45)</f>
        <v>0</v>
      </c>
      <c r="L46" s="36">
        <f>SUM(L11:L45)</f>
        <v>0</v>
      </c>
      <c r="M46" s="37">
        <f>SUM(M11:M45)</f>
        <v>0</v>
      </c>
      <c r="N46" s="36">
        <f>SUM(N11:N45)</f>
        <v>0</v>
      </c>
      <c r="O46" s="62">
        <f>SUM(O11:O45)</f>
        <v>0</v>
      </c>
    </row>
    <row r="47" spans="1:15">
      <c r="J47" s="14" t="s">
        <v>71</v>
      </c>
      <c r="K47" s="13"/>
      <c r="L47" s="13"/>
      <c r="M47" s="13"/>
      <c r="N47" s="13"/>
      <c r="O47" s="38">
        <f>M47</f>
        <v>0</v>
      </c>
    </row>
    <row r="48" spans="1:15">
      <c r="J48" s="14" t="s">
        <v>90</v>
      </c>
      <c r="K48" s="39">
        <f>SUM(K46:K47)</f>
        <v>0</v>
      </c>
      <c r="L48" s="39">
        <f>SUM(L46:L47)</f>
        <v>0</v>
      </c>
      <c r="M48" s="39">
        <f>SUM(M46:M47)</f>
        <v>0</v>
      </c>
      <c r="N48" s="39">
        <f>SUM(N46:N47)</f>
        <v>0</v>
      </c>
      <c r="O48" s="40">
        <f>SUM(O46:O47)</f>
        <v>0</v>
      </c>
    </row>
    <row r="49" spans="2:15">
      <c r="J49" s="14"/>
      <c r="K49" s="63"/>
      <c r="L49" s="63"/>
      <c r="M49" s="63"/>
      <c r="N49" s="63"/>
      <c r="O49" s="64"/>
    </row>
    <row r="50" spans="2:15">
      <c r="B50" s="41" t="s">
        <v>19</v>
      </c>
      <c r="E50" s="42"/>
    </row>
    <row r="51" spans="2:15">
      <c r="E51" s="42"/>
    </row>
    <row r="52" spans="2:15">
      <c r="B52" s="41" t="s">
        <v>20</v>
      </c>
      <c r="E52" s="42"/>
    </row>
    <row r="53" spans="2:15">
      <c r="E53" s="42"/>
    </row>
  </sheetData>
  <mergeCells count="6">
    <mergeCell ref="K7:O7"/>
    <mergeCell ref="A7:A8"/>
    <mergeCell ref="B7:B8"/>
    <mergeCell ref="C7:C8"/>
    <mergeCell ref="D7:D8"/>
    <mergeCell ref="E7:J7"/>
  </mergeCells>
  <pageMargins left="0.39370078740157483" right="0.35433070866141736" top="1.0236220472440944" bottom="0.39370078740157483" header="0.51181102362204722" footer="0.15748031496062992"/>
  <pageSetup paperSize="9" orientation="landscape" horizontalDpi="4294967292" verticalDpi="360" r:id="rId1"/>
  <headerFooter alignWithMargins="0">
    <oddHeader>&amp;C&amp;12LOKĀLĀ TĀME Nr. 2-2
&amp;"Arial,Bold"&amp;UAPKURE.</oddHeader>
    <oddFooter>&amp;C&amp;8&amp;P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Koptame</vt:lpstr>
      <vt:lpstr>Kopsavilkums</vt:lpstr>
      <vt:lpstr>Tame Nr.1</vt:lpstr>
      <vt:lpstr>Kopsavilkums!Print_Area</vt:lpstr>
      <vt:lpstr>Koptame!Print_Area</vt:lpstr>
      <vt:lpstr>'Tame Nr.1'!Print_Area</vt:lpstr>
      <vt:lpstr>Kopsavilkums!Print_Titles</vt:lpstr>
      <vt:lpstr>Koptame!Print_Titles</vt:lpstr>
      <vt:lpstr>'Tame Nr.1'!Print_Titles</vt:lpstr>
    </vt:vector>
  </TitlesOfParts>
  <Company>Universe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sun</cp:lastModifiedBy>
  <cp:lastPrinted>2016-12-13T22:41:20Z</cp:lastPrinted>
  <dcterms:created xsi:type="dcterms:W3CDTF">1999-12-06T13:05:42Z</dcterms:created>
  <dcterms:modified xsi:type="dcterms:W3CDTF">2018-03-25T23:17:58Z</dcterms:modified>
</cp:coreProperties>
</file>