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35" yWindow="300" windowWidth="12405" windowHeight="12120"/>
  </bookViews>
  <sheets>
    <sheet name="Videotestbed" sheetId="4" r:id="rId1"/>
  </sheets>
  <calcPr calcId="114210"/>
</workbook>
</file>

<file path=xl/calcChain.xml><?xml version="1.0" encoding="utf-8"?>
<calcChain xmlns="http://schemas.openxmlformats.org/spreadsheetml/2006/main">
  <c r="H34" i="4"/>
  <c r="K34"/>
  <c r="L34"/>
  <c r="M34"/>
  <c r="N34"/>
  <c r="O34"/>
  <c r="P34"/>
  <c r="H13"/>
  <c r="M13"/>
  <c r="H14"/>
  <c r="M14"/>
  <c r="H15"/>
  <c r="M15"/>
  <c r="H16"/>
  <c r="M16"/>
  <c r="H17"/>
  <c r="M17"/>
  <c r="H18"/>
  <c r="M18"/>
  <c r="H19"/>
  <c r="M19"/>
  <c r="H20"/>
  <c r="M20"/>
  <c r="H21"/>
  <c r="M21"/>
  <c r="H22"/>
  <c r="M22"/>
  <c r="H23"/>
  <c r="M23"/>
  <c r="H24"/>
  <c r="M24"/>
  <c r="H25"/>
  <c r="M25"/>
  <c r="H26"/>
  <c r="M26"/>
  <c r="H27"/>
  <c r="M27"/>
  <c r="H28"/>
  <c r="M28"/>
  <c r="H29"/>
  <c r="M29"/>
  <c r="H30"/>
  <c r="M30"/>
  <c r="H31"/>
  <c r="M31"/>
  <c r="H32"/>
  <c r="M32"/>
  <c r="H33"/>
  <c r="M33"/>
  <c r="H35"/>
  <c r="M35"/>
  <c r="H36"/>
  <c r="M36"/>
  <c r="H37"/>
  <c r="M37"/>
  <c r="M38"/>
  <c r="P42"/>
  <c r="O13"/>
  <c r="N13"/>
  <c r="P13"/>
  <c r="O14"/>
  <c r="N14"/>
  <c r="P14"/>
  <c r="O15"/>
  <c r="N15"/>
  <c r="P15"/>
  <c r="O16"/>
  <c r="N16"/>
  <c r="P16"/>
  <c r="O17"/>
  <c r="N17"/>
  <c r="P17"/>
  <c r="O18"/>
  <c r="N18"/>
  <c r="P18"/>
  <c r="O19"/>
  <c r="N19"/>
  <c r="P19"/>
  <c r="O20"/>
  <c r="N20"/>
  <c r="P20"/>
  <c r="O21"/>
  <c r="N21"/>
  <c r="P21"/>
  <c r="O22"/>
  <c r="N22"/>
  <c r="P22"/>
  <c r="O23"/>
  <c r="N23"/>
  <c r="P23"/>
  <c r="O24"/>
  <c r="N24"/>
  <c r="P24"/>
  <c r="O25"/>
  <c r="N25"/>
  <c r="P25"/>
  <c r="O26"/>
  <c r="N26"/>
  <c r="P26"/>
  <c r="O27"/>
  <c r="N27"/>
  <c r="P27"/>
  <c r="O28"/>
  <c r="N28"/>
  <c r="P28"/>
  <c r="O29"/>
  <c r="N29"/>
  <c r="P29"/>
  <c r="O30"/>
  <c r="N30"/>
  <c r="P30"/>
  <c r="O31"/>
  <c r="N31"/>
  <c r="P31"/>
  <c r="O32"/>
  <c r="N32"/>
  <c r="P32"/>
  <c r="O33"/>
  <c r="N33"/>
  <c r="P33"/>
  <c r="O35"/>
  <c r="N35"/>
  <c r="P35"/>
  <c r="O36"/>
  <c r="N36"/>
  <c r="P36"/>
  <c r="O37"/>
  <c r="N37"/>
  <c r="P37"/>
  <c r="P38"/>
  <c r="P39"/>
  <c r="P40"/>
  <c r="P41"/>
  <c r="P43"/>
  <c r="K19"/>
  <c r="L19"/>
  <c r="K14"/>
  <c r="L14"/>
  <c r="K15"/>
  <c r="L15"/>
  <c r="K16"/>
  <c r="L16"/>
  <c r="K17"/>
  <c r="L17"/>
  <c r="K18"/>
  <c r="L18"/>
  <c r="K20"/>
  <c r="L20"/>
  <c r="K21"/>
  <c r="L21"/>
  <c r="K22"/>
  <c r="L22"/>
  <c r="K23"/>
  <c r="L23"/>
  <c r="K24"/>
  <c r="L24"/>
  <c r="K25"/>
  <c r="L25"/>
  <c r="K26"/>
  <c r="L26"/>
  <c r="K27"/>
  <c r="L27"/>
  <c r="K28"/>
  <c r="L28"/>
  <c r="K29"/>
  <c r="L29"/>
  <c r="K30"/>
  <c r="L30"/>
  <c r="K31"/>
  <c r="L31"/>
  <c r="K32"/>
  <c r="L32"/>
  <c r="K33"/>
  <c r="L33"/>
  <c r="K35"/>
  <c r="L35"/>
  <c r="K36"/>
  <c r="L36"/>
  <c r="K37"/>
  <c r="L37"/>
  <c r="L13"/>
  <c r="L38"/>
  <c r="K13"/>
  <c r="N38"/>
  <c r="O38"/>
  <c r="P7"/>
  <c r="P44"/>
  <c r="P45"/>
</calcChain>
</file>

<file path=xl/sharedStrings.xml><?xml version="1.0" encoding="utf-8"?>
<sst xmlns="http://schemas.openxmlformats.org/spreadsheetml/2006/main" count="89" uniqueCount="62">
  <si>
    <t>Darba nosaukums</t>
  </si>
  <si>
    <t>m</t>
  </si>
  <si>
    <t>gab</t>
  </si>
  <si>
    <t>KOPĀ:</t>
  </si>
  <si>
    <t>Tiešās izmaksas KOPĀ</t>
  </si>
  <si>
    <t>Darba alga</t>
  </si>
  <si>
    <t>Materiāli</t>
  </si>
  <si>
    <t>Mehānismi</t>
  </si>
  <si>
    <t>Nr.p.k.</t>
  </si>
  <si>
    <t>Mērv.</t>
  </si>
  <si>
    <t>Daudz.</t>
  </si>
  <si>
    <t>laika norma c/h</t>
  </si>
  <si>
    <t>Kopā</t>
  </si>
  <si>
    <t>Darbietilpība (c/h)</t>
  </si>
  <si>
    <t>Summa</t>
  </si>
  <si>
    <t>Darba devēja sociālais nodoklis (no d/ algas)</t>
  </si>
  <si>
    <t>Vienības izmaksas EUR</t>
  </si>
  <si>
    <t>Kopējās izmaksas EUR</t>
  </si>
  <si>
    <t>EUR</t>
  </si>
  <si>
    <t>Darba samaksas likme (EUR/h)</t>
  </si>
  <si>
    <t>Tāmes izmaksas bez PVN, EUR</t>
  </si>
  <si>
    <t>kompl.</t>
  </si>
  <si>
    <r>
      <t>Virsizdevumi (</t>
    </r>
    <r>
      <rPr>
        <i/>
        <sz val="10"/>
        <rFont val="Times New Roman"/>
        <family val="1"/>
        <charset val="186"/>
      </rPr>
      <t>t.sk. Darba aizsardzība</t>
    </r>
    <r>
      <rPr>
        <sz val="10"/>
        <rFont val="Times New Roman"/>
        <family val="1"/>
        <charset val="186"/>
      </rPr>
      <t xml:space="preserve">) </t>
    </r>
  </si>
  <si>
    <t>Vadāms tīkla komutators 24 porti PoE + 2 SFP MM FO</t>
  </si>
  <si>
    <t>Vadāms tīkla komutators 8 porti PoE + 1 SFP MM FO</t>
  </si>
  <si>
    <t>Kabelis kat.5e FTP, iekšdarbiem</t>
  </si>
  <si>
    <t>Komutācijas panelis kat.5e FTP 24xRJ45 ar ligzdām, 19”</t>
  </si>
  <si>
    <t>Kabeļu savācējs 19” 1U</t>
  </si>
  <si>
    <t>Komutācijas kabelis kat.5e FTP RJ45-RJ45, iekausēts</t>
  </si>
  <si>
    <t xml:space="preserve">Optikas komutācijas panelis SC-SC 24porti, </t>
  </si>
  <si>
    <t xml:space="preserve">SCupc 1m MM pigtail 900um </t>
  </si>
  <si>
    <t xml:space="preserve">Optikas kabelis MM 50/125 8 dzīslas </t>
  </si>
  <si>
    <t>Optiskā aukla MM, SC-LC duplex 1m</t>
  </si>
  <si>
    <t>Sienas komutāciju skapis 9U, stikla durvīm</t>
  </si>
  <si>
    <t>Metāla kārba IP65 600x600x300</t>
  </si>
  <si>
    <t>Elektrobarošanas pieslēgpanelis 8p, 19”, ar slēdzi</t>
  </si>
  <si>
    <t>Elektrobarošanas kabelis 3x2.5mm2</t>
  </si>
  <si>
    <t>LAN segmentu testēšana</t>
  </si>
  <si>
    <t>Videotestbeds</t>
  </si>
  <si>
    <t>transporta izdevumi</t>
  </si>
  <si>
    <t>Montori LCD</t>
  </si>
  <si>
    <t xml:space="preserve">Tāme sastādīta </t>
  </si>
  <si>
    <t>UPS</t>
  </si>
  <si>
    <t>Instalācijas materiāli (caurules ar stiprinājumiem, kabeļu kanāli, savilces, skrūves, rozetes  u.c.)</t>
  </si>
  <si>
    <t>LOKĀLĀ TĀME</t>
  </si>
  <si>
    <t>Ēku un tās apkārtnes drošības risinājumu videonovērošanas sistēmas uzstādīšana</t>
  </si>
  <si>
    <t>IP videonovērošanas kameras vestibilos piegāde un montāža</t>
  </si>
  <si>
    <t>IP videonovērošanas kameras gaiteņos piegāde un montāža</t>
  </si>
  <si>
    <t>Āra IP videonovērošanas kameras piegāde un montāža</t>
  </si>
  <si>
    <t xml:space="preserve">Videonovērošanas kameru un klienta darbstacijas integrēšana esošajā video pārvaldības sistēmā Milestone XProtect Professional </t>
  </si>
  <si>
    <t>Duplex SC/upc adapters</t>
  </si>
  <si>
    <t>Pacēlāja īre</t>
  </si>
  <si>
    <t>PVN 21%</t>
  </si>
  <si>
    <t>Pavisam būvniecības izmaksas:</t>
  </si>
  <si>
    <t xml:space="preserve">                             (paraksts un tā atšifrējums, datums)</t>
  </si>
  <si>
    <t xml:space="preserve">             (paraksts un tā atšifrējums, datums)                       </t>
  </si>
  <si>
    <t xml:space="preserve"> Pārbaudīja:__________________________</t>
  </si>
  <si>
    <t>Sastādīja:_____________________</t>
  </si>
  <si>
    <t>Objekta nosaukums:  "Elektronikas un datorzinātņu institūts"</t>
  </si>
  <si>
    <t>Objekta adrese: Dzērbenes iela 14, Rīga, LV-1006</t>
  </si>
  <si>
    <t xml:space="preserve">Klienta darbstacija, </t>
  </si>
  <si>
    <r>
      <t xml:space="preserve">IEPIRKUMAM: </t>
    </r>
    <r>
      <rPr>
        <sz val="10"/>
        <rFont val="Times New Roman"/>
        <family val="1"/>
        <charset val="186"/>
      </rPr>
      <t>„Ēku un tās apkārtnes drošības risinājumu videonovērošanas sistēmas izveide Eiropas Reģionālā attīstības fonda līdzfinansēta projekta „Elektronikas un datorzinātņu institūta attīstība un pārvaldības efektivitātes uzlabošana” (vienošanās Nr.2015/0019/2DP/2.1.1.3.3/15/IPIA/VIAA/002) ietvaros” iepirkuma identifikācijas Nr.: EDI 2015/14</t>
    </r>
  </si>
</sst>
</file>

<file path=xl/styles.xml><?xml version="1.0" encoding="utf-8"?>
<styleSheet xmlns="http://schemas.openxmlformats.org/spreadsheetml/2006/main">
  <fonts count="35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color indexed="22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2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Helv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</font>
    <font>
      <sz val="9"/>
      <name val="Times New Roman"/>
      <family val="1"/>
      <charset val="186"/>
    </font>
    <font>
      <sz val="10"/>
      <name val="Arial"/>
      <family val="2"/>
    </font>
    <font>
      <b/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name val="Arial"/>
      <family val="2"/>
      <charset val="204"/>
    </font>
    <font>
      <i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</fonts>
  <fills count="1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4">
    <xf numFmtId="0" fontId="0" fillId="0" borderId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7" borderId="0" applyNumberFormat="0" applyBorder="0" applyAlignment="0" applyProtection="0"/>
    <xf numFmtId="0" fontId="3" fillId="4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4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5" fillId="3" borderId="0" applyNumberFormat="0" applyBorder="0" applyAlignment="0" applyProtection="0"/>
    <xf numFmtId="0" fontId="6" fillId="2" borderId="1" applyNumberFormat="0" applyAlignment="0" applyProtection="0"/>
    <xf numFmtId="0" fontId="7" fillId="17" borderId="2" applyNumberFormat="0" applyAlignment="0" applyProtection="0"/>
    <xf numFmtId="0" fontId="27" fillId="0" borderId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1" applyNumberFormat="0" applyAlignment="0" applyProtection="0"/>
    <xf numFmtId="0" fontId="14" fillId="0" borderId="6" applyNumberFormat="0" applyFill="0" applyAlignment="0" applyProtection="0"/>
    <xf numFmtId="0" fontId="15" fillId="11" borderId="0" applyNumberFormat="0" applyBorder="0" applyAlignment="0" applyProtection="0"/>
    <xf numFmtId="0" fontId="2" fillId="0" borderId="0"/>
    <xf numFmtId="0" fontId="2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6" borderId="7" applyNumberFormat="0" applyFont="0" applyAlignment="0" applyProtection="0"/>
    <xf numFmtId="0" fontId="16" fillId="2" borderId="8" applyNumberFormat="0" applyAlignment="0" applyProtection="0"/>
    <xf numFmtId="0" fontId="2" fillId="0" borderId="0"/>
    <xf numFmtId="0" fontId="2" fillId="0" borderId="0"/>
    <xf numFmtId="0" fontId="17" fillId="0" borderId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0" fillId="0" borderId="0"/>
    <xf numFmtId="0" fontId="2" fillId="0" borderId="0"/>
  </cellStyleXfs>
  <cellXfs count="128">
    <xf numFmtId="0" fontId="0" fillId="0" borderId="0" xfId="0"/>
    <xf numFmtId="2" fontId="0" fillId="0" borderId="0" xfId="0" applyNumberFormat="1"/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centerContinuous" vertical="center" wrapText="1"/>
    </xf>
    <xf numFmtId="0" fontId="22" fillId="0" borderId="0" xfId="0" applyFont="1" applyBorder="1" applyAlignment="1">
      <alignment horizontal="centerContinuous" vertical="center"/>
    </xf>
    <xf numFmtId="2" fontId="22" fillId="0" borderId="0" xfId="0" applyNumberFormat="1" applyFont="1" applyBorder="1" applyAlignment="1">
      <alignment horizontal="centerContinuous" vertical="center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2" fontId="22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centerContinuous" vertical="center"/>
    </xf>
    <xf numFmtId="0" fontId="26" fillId="0" borderId="10" xfId="42" applyFont="1" applyFill="1" applyBorder="1" applyAlignment="1"/>
    <xf numFmtId="9" fontId="26" fillId="0" borderId="10" xfId="42" applyNumberFormat="1" applyFont="1" applyFill="1" applyBorder="1" applyAlignment="1">
      <alignment horizontal="center"/>
    </xf>
    <xf numFmtId="2" fontId="26" fillId="0" borderId="11" xfId="42" applyNumberFormat="1" applyFont="1" applyFill="1" applyBorder="1" applyAlignment="1">
      <alignment horizontal="center"/>
    </xf>
    <xf numFmtId="2" fontId="28" fillId="18" borderId="12" xfId="42" applyNumberFormat="1" applyFont="1" applyFill="1" applyBorder="1" applyAlignment="1">
      <alignment horizontal="center"/>
    </xf>
    <xf numFmtId="0" fontId="24" fillId="0" borderId="13" xfId="53" applyFont="1" applyFill="1" applyBorder="1" applyAlignment="1">
      <alignment horizontal="center" vertical="center" wrapText="1"/>
    </xf>
    <xf numFmtId="0" fontId="24" fillId="0" borderId="12" xfId="53" applyFont="1" applyFill="1" applyBorder="1" applyAlignment="1">
      <alignment horizontal="center" vertical="center" wrapText="1"/>
    </xf>
    <xf numFmtId="0" fontId="26" fillId="0" borderId="14" xfId="42" applyFont="1" applyFill="1" applyBorder="1" applyAlignment="1">
      <alignment horizontal="center"/>
    </xf>
    <xf numFmtId="2" fontId="28" fillId="18" borderId="15" xfId="42" applyNumberFormat="1" applyFont="1" applyFill="1" applyBorder="1" applyAlignment="1">
      <alignment horizontal="center"/>
    </xf>
    <xf numFmtId="0" fontId="0" fillId="0" borderId="0" xfId="0" applyFill="1"/>
    <xf numFmtId="0" fontId="26" fillId="0" borderId="16" xfId="42" applyFont="1" applyFill="1" applyBorder="1" applyAlignment="1">
      <alignment horizontal="center"/>
    </xf>
    <xf numFmtId="0" fontId="21" fillId="0" borderId="0" xfId="28" applyFont="1" applyFill="1" applyAlignment="1">
      <alignment vertical="center"/>
    </xf>
    <xf numFmtId="0" fontId="26" fillId="0" borderId="0" xfId="0" applyFont="1" applyBorder="1" applyAlignment="1">
      <alignment horizontal="left" vertical="top"/>
    </xf>
    <xf numFmtId="2" fontId="21" fillId="0" borderId="0" xfId="28" applyNumberFormat="1" applyFont="1" applyFill="1" applyAlignment="1">
      <alignment horizontal="left" vertical="center"/>
    </xf>
    <xf numFmtId="0" fontId="21" fillId="0" borderId="0" xfId="28" applyFont="1" applyFill="1" applyAlignment="1">
      <alignment horizontal="center" vertical="center"/>
    </xf>
    <xf numFmtId="0" fontId="21" fillId="0" borderId="0" xfId="0" applyFont="1" applyBorder="1"/>
    <xf numFmtId="0" fontId="17" fillId="0" borderId="0" xfId="0" applyFont="1" applyBorder="1"/>
    <xf numFmtId="0" fontId="21" fillId="0" borderId="0" xfId="28" applyFont="1" applyAlignment="1">
      <alignment vertical="center"/>
    </xf>
    <xf numFmtId="0" fontId="21" fillId="0" borderId="0" xfId="28" applyFont="1" applyAlignment="1">
      <alignment horizontal="center" vertical="center"/>
    </xf>
    <xf numFmtId="4" fontId="24" fillId="0" borderId="0" xfId="0" applyNumberFormat="1" applyFont="1" applyBorder="1" applyAlignment="1">
      <alignment horizontal="right" vertical="center"/>
    </xf>
    <xf numFmtId="0" fontId="26" fillId="0" borderId="17" xfId="42" applyFont="1" applyFill="1" applyBorder="1" applyAlignment="1">
      <alignment horizontal="center"/>
    </xf>
    <xf numFmtId="0" fontId="28" fillId="0" borderId="18" xfId="42" applyFont="1" applyFill="1" applyBorder="1" applyAlignment="1">
      <alignment horizontal="center"/>
    </xf>
    <xf numFmtId="1" fontId="26" fillId="0" borderId="18" xfId="42" applyNumberFormat="1" applyFont="1" applyFill="1" applyBorder="1" applyAlignment="1">
      <alignment horizontal="center"/>
    </xf>
    <xf numFmtId="0" fontId="26" fillId="0" borderId="18" xfId="42" applyFont="1" applyFill="1" applyBorder="1" applyAlignment="1">
      <alignment horizontal="center"/>
    </xf>
    <xf numFmtId="2" fontId="28" fillId="0" borderId="18" xfId="42" applyNumberFormat="1" applyFont="1" applyFill="1" applyBorder="1" applyAlignment="1">
      <alignment horizontal="center"/>
    </xf>
    <xf numFmtId="2" fontId="26" fillId="0" borderId="14" xfId="42" applyNumberFormat="1" applyFont="1" applyFill="1" applyBorder="1" applyAlignment="1">
      <alignment horizontal="center"/>
    </xf>
    <xf numFmtId="2" fontId="29" fillId="0" borderId="10" xfId="42" applyNumberFormat="1" applyFont="1" applyFill="1" applyBorder="1" applyAlignment="1">
      <alignment horizontal="center"/>
    </xf>
    <xf numFmtId="2" fontId="21" fillId="0" borderId="10" xfId="42" applyNumberFormat="1" applyFont="1" applyFill="1" applyBorder="1" applyAlignment="1">
      <alignment horizontal="center"/>
    </xf>
    <xf numFmtId="2" fontId="21" fillId="0" borderId="11" xfId="42" applyNumberFormat="1" applyFont="1" applyFill="1" applyBorder="1" applyAlignment="1">
      <alignment horizontal="center"/>
    </xf>
    <xf numFmtId="0" fontId="21" fillId="0" borderId="10" xfId="0" applyFont="1" applyBorder="1" applyAlignment="1">
      <alignment horizontal="left" vertical="center" wrapText="1"/>
    </xf>
    <xf numFmtId="0" fontId="29" fillId="0" borderId="19" xfId="0" applyFont="1" applyBorder="1" applyAlignment="1">
      <alignment horizontal="center"/>
    </xf>
    <xf numFmtId="0" fontId="21" fillId="0" borderId="10" xfId="0" applyFont="1" applyBorder="1" applyAlignment="1">
      <alignment horizontal="left"/>
    </xf>
    <xf numFmtId="0" fontId="21" fillId="0" borderId="19" xfId="0" applyFont="1" applyBorder="1" applyAlignment="1">
      <alignment horizontal="center"/>
    </xf>
    <xf numFmtId="0" fontId="29" fillId="0" borderId="10" xfId="0" applyFont="1" applyBorder="1" applyAlignment="1">
      <alignment horizontal="left"/>
    </xf>
    <xf numFmtId="0" fontId="29" fillId="0" borderId="10" xfId="0" applyFont="1" applyBorder="1" applyAlignment="1">
      <alignment horizontal="left" wrapText="1"/>
    </xf>
    <xf numFmtId="0" fontId="29" fillId="0" borderId="10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9" fillId="0" borderId="20" xfId="0" applyFont="1" applyBorder="1" applyAlignment="1">
      <alignment horizontal="center" vertical="center"/>
    </xf>
    <xf numFmtId="0" fontId="21" fillId="0" borderId="10" xfId="0" applyFont="1" applyFill="1" applyBorder="1" applyAlignment="1">
      <alignment horizontal="left" vertical="center" wrapText="1"/>
    </xf>
    <xf numFmtId="0" fontId="21" fillId="0" borderId="10" xfId="0" applyFont="1" applyBorder="1" applyAlignment="1">
      <alignment horizontal="left" wrapText="1"/>
    </xf>
    <xf numFmtId="0" fontId="26" fillId="0" borderId="21" xfId="42" applyFont="1" applyFill="1" applyBorder="1" applyAlignment="1">
      <alignment horizontal="center"/>
    </xf>
    <xf numFmtId="0" fontId="26" fillId="0" borderId="22" xfId="42" applyFont="1" applyFill="1" applyBorder="1" applyAlignment="1">
      <alignment horizontal="center"/>
    </xf>
    <xf numFmtId="0" fontId="26" fillId="0" borderId="15" xfId="42" applyFont="1" applyFill="1" applyBorder="1" applyAlignment="1">
      <alignment horizontal="center"/>
    </xf>
    <xf numFmtId="0" fontId="29" fillId="0" borderId="23" xfId="0" applyFont="1" applyBorder="1" applyAlignment="1">
      <alignment horizontal="center" wrapText="1"/>
    </xf>
    <xf numFmtId="0" fontId="29" fillId="0" borderId="24" xfId="0" applyFont="1" applyBorder="1" applyAlignment="1">
      <alignment horizontal="center" wrapText="1"/>
    </xf>
    <xf numFmtId="0" fontId="29" fillId="0" borderId="13" xfId="0" applyFont="1" applyBorder="1" applyAlignment="1">
      <alignment horizontal="left" wrapText="1"/>
    </xf>
    <xf numFmtId="0" fontId="29" fillId="0" borderId="25" xfId="0" applyFont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2" fontId="26" fillId="0" borderId="26" xfId="42" applyNumberFormat="1" applyFont="1" applyFill="1" applyBorder="1" applyAlignment="1">
      <alignment horizontal="center"/>
    </xf>
    <xf numFmtId="2" fontId="29" fillId="0" borderId="13" xfId="42" applyNumberFormat="1" applyFont="1" applyFill="1" applyBorder="1" applyAlignment="1">
      <alignment horizontal="center"/>
    </xf>
    <xf numFmtId="2" fontId="21" fillId="0" borderId="13" xfId="42" applyNumberFormat="1" applyFont="1" applyFill="1" applyBorder="1" applyAlignment="1">
      <alignment horizontal="center"/>
    </xf>
    <xf numFmtId="2" fontId="21" fillId="0" borderId="12" xfId="42" applyNumberFormat="1" applyFont="1" applyFill="1" applyBorder="1" applyAlignment="1">
      <alignment horizontal="center"/>
    </xf>
    <xf numFmtId="0" fontId="28" fillId="0" borderId="10" xfId="42" applyFont="1" applyFill="1" applyBorder="1" applyAlignment="1">
      <alignment horizontal="right"/>
    </xf>
    <xf numFmtId="0" fontId="26" fillId="0" borderId="10" xfId="42" applyFont="1" applyFill="1" applyBorder="1" applyAlignment="1">
      <alignment horizontal="center"/>
    </xf>
    <xf numFmtId="0" fontId="28" fillId="0" borderId="10" xfId="42" applyFont="1" applyFill="1" applyBorder="1" applyAlignment="1">
      <alignment horizontal="center"/>
    </xf>
    <xf numFmtId="0" fontId="28" fillId="0" borderId="10" xfId="42" applyFont="1" applyBorder="1" applyAlignment="1">
      <alignment horizontal="center"/>
    </xf>
    <xf numFmtId="0" fontId="21" fillId="0" borderId="10" xfId="42" applyFont="1" applyFill="1" applyBorder="1" applyAlignment="1">
      <alignment horizontal="right"/>
    </xf>
    <xf numFmtId="0" fontId="26" fillId="0" borderId="10" xfId="42" applyFont="1" applyFill="1" applyBorder="1" applyAlignment="1">
      <alignment horizontal="right"/>
    </xf>
    <xf numFmtId="10" fontId="26" fillId="0" borderId="10" xfId="42" applyNumberFormat="1" applyFont="1" applyFill="1" applyBorder="1" applyAlignment="1">
      <alignment horizontal="center"/>
    </xf>
    <xf numFmtId="0" fontId="26" fillId="0" borderId="10" xfId="43" applyFont="1" applyBorder="1"/>
    <xf numFmtId="0" fontId="26" fillId="0" borderId="10" xfId="43" applyFont="1" applyBorder="1" applyAlignment="1">
      <alignment horizontal="right"/>
    </xf>
    <xf numFmtId="0" fontId="26" fillId="0" borderId="21" xfId="42" applyFont="1" applyBorder="1" applyAlignment="1">
      <alignment horizontal="center"/>
    </xf>
    <xf numFmtId="4" fontId="21" fillId="0" borderId="22" xfId="52" applyNumberFormat="1" applyFont="1" applyFill="1" applyBorder="1" applyAlignment="1">
      <alignment horizontal="right"/>
    </xf>
    <xf numFmtId="9" fontId="26" fillId="0" borderId="22" xfId="42" applyNumberFormat="1" applyFont="1" applyFill="1" applyBorder="1" applyAlignment="1">
      <alignment horizontal="center"/>
    </xf>
    <xf numFmtId="2" fontId="26" fillId="0" borderId="22" xfId="42" applyNumberFormat="1" applyFont="1" applyBorder="1" applyAlignment="1">
      <alignment horizontal="center"/>
    </xf>
    <xf numFmtId="0" fontId="26" fillId="0" borderId="22" xfId="42" applyFont="1" applyBorder="1"/>
    <xf numFmtId="2" fontId="26" fillId="0" borderId="15" xfId="42" applyNumberFormat="1" applyFont="1" applyBorder="1" applyAlignment="1">
      <alignment horizontal="center"/>
    </xf>
    <xf numFmtId="0" fontId="26" fillId="0" borderId="23" xfId="42" applyFont="1" applyBorder="1" applyAlignment="1">
      <alignment horizontal="center"/>
    </xf>
    <xf numFmtId="2" fontId="28" fillId="0" borderId="11" xfId="42" applyNumberFormat="1" applyFont="1" applyBorder="1" applyAlignment="1">
      <alignment horizontal="center"/>
    </xf>
    <xf numFmtId="2" fontId="26" fillId="0" borderId="11" xfId="42" applyNumberFormat="1" applyFont="1" applyBorder="1" applyAlignment="1">
      <alignment horizontal="center"/>
    </xf>
    <xf numFmtId="2" fontId="26" fillId="0" borderId="23" xfId="42" applyNumberFormat="1" applyFont="1" applyFill="1" applyBorder="1" applyAlignment="1">
      <alignment horizontal="right"/>
    </xf>
    <xf numFmtId="2" fontId="28" fillId="18" borderId="24" xfId="42" applyNumberFormat="1" applyFont="1" applyFill="1" applyBorder="1" applyAlignment="1">
      <alignment horizontal="right"/>
    </xf>
    <xf numFmtId="2" fontId="28" fillId="0" borderId="27" xfId="42" applyNumberFormat="1" applyFont="1" applyFill="1" applyBorder="1" applyAlignment="1">
      <alignment horizontal="center"/>
    </xf>
    <xf numFmtId="0" fontId="26" fillId="0" borderId="28" xfId="42" applyFont="1" applyFill="1" applyBorder="1" applyAlignment="1">
      <alignment horizontal="center"/>
    </xf>
    <xf numFmtId="0" fontId="21" fillId="0" borderId="20" xfId="42" applyFont="1" applyFill="1" applyBorder="1" applyAlignment="1">
      <alignment horizontal="right"/>
    </xf>
    <xf numFmtId="0" fontId="26" fillId="0" borderId="20" xfId="43" applyFont="1" applyBorder="1"/>
    <xf numFmtId="10" fontId="26" fillId="0" borderId="20" xfId="42" applyNumberFormat="1" applyFont="1" applyFill="1" applyBorder="1" applyAlignment="1">
      <alignment horizontal="center" vertical="center"/>
    </xf>
    <xf numFmtId="0" fontId="26" fillId="0" borderId="20" xfId="42" applyFont="1" applyFill="1" applyBorder="1" applyAlignment="1"/>
    <xf numFmtId="2" fontId="26" fillId="0" borderId="29" xfId="42" applyNumberFormat="1" applyFont="1" applyFill="1" applyBorder="1" applyAlignment="1">
      <alignment horizontal="center"/>
    </xf>
    <xf numFmtId="2" fontId="28" fillId="18" borderId="21" xfId="42" applyNumberFormat="1" applyFont="1" applyFill="1" applyBorder="1" applyAlignment="1">
      <alignment horizontal="right"/>
    </xf>
    <xf numFmtId="0" fontId="28" fillId="18" borderId="22" xfId="43" applyFont="1" applyFill="1" applyBorder="1" applyAlignment="1">
      <alignment horizontal="right"/>
    </xf>
    <xf numFmtId="0" fontId="26" fillId="18" borderId="22" xfId="43" applyFont="1" applyFill="1" applyBorder="1"/>
    <xf numFmtId="0" fontId="26" fillId="18" borderId="22" xfId="42" applyFont="1" applyFill="1" applyBorder="1" applyAlignment="1"/>
    <xf numFmtId="0" fontId="28" fillId="18" borderId="13" xfId="43" applyFont="1" applyFill="1" applyBorder="1" applyAlignment="1">
      <alignment horizontal="right"/>
    </xf>
    <xf numFmtId="0" fontId="26" fillId="18" borderId="13" xfId="43" applyFont="1" applyFill="1" applyBorder="1"/>
    <xf numFmtId="0" fontId="26" fillId="18" borderId="13" xfId="42" applyFont="1" applyFill="1" applyBorder="1" applyAlignment="1"/>
    <xf numFmtId="0" fontId="32" fillId="0" borderId="0" xfId="42" applyFont="1" applyFill="1" applyBorder="1" applyAlignment="1">
      <alignment horizontal="left"/>
    </xf>
    <xf numFmtId="0" fontId="32" fillId="0" borderId="0" xfId="28" applyFont="1" applyFill="1" applyAlignment="1">
      <alignment vertical="center"/>
    </xf>
    <xf numFmtId="0" fontId="33" fillId="0" borderId="0" xfId="40" applyFont="1" applyAlignment="1">
      <alignment vertical="center" wrapText="1"/>
    </xf>
    <xf numFmtId="0" fontId="32" fillId="0" borderId="0" xfId="40" applyFont="1" applyBorder="1" applyAlignment="1">
      <alignment horizontal="left" vertical="top"/>
    </xf>
    <xf numFmtId="0" fontId="32" fillId="0" borderId="0" xfId="40" applyFont="1" applyBorder="1"/>
    <xf numFmtId="2" fontId="32" fillId="0" borderId="0" xfId="28" applyNumberFormat="1" applyFont="1" applyFill="1" applyAlignment="1">
      <alignment horizontal="left" vertical="center"/>
    </xf>
    <xf numFmtId="0" fontId="32" fillId="0" borderId="0" xfId="28" applyFont="1" applyFill="1" applyAlignment="1">
      <alignment horizontal="center" vertical="center"/>
    </xf>
    <xf numFmtId="0" fontId="34" fillId="0" borderId="0" xfId="0" applyFont="1"/>
    <xf numFmtId="0" fontId="28" fillId="0" borderId="14" xfId="42" applyFont="1" applyFill="1" applyBorder="1" applyAlignment="1">
      <alignment horizontal="left"/>
    </xf>
    <xf numFmtId="0" fontId="34" fillId="0" borderId="0" xfId="0" applyFont="1" applyFill="1"/>
    <xf numFmtId="0" fontId="21" fillId="0" borderId="0" xfId="0" applyFont="1" applyBorder="1" applyAlignment="1">
      <alignment horizontal="left" wrapText="1"/>
    </xf>
    <xf numFmtId="2" fontId="24" fillId="0" borderId="22" xfId="53" applyNumberFormat="1" applyFont="1" applyFill="1" applyBorder="1" applyAlignment="1">
      <alignment horizontal="center" vertical="center"/>
    </xf>
    <xf numFmtId="2" fontId="24" fillId="0" borderId="13" xfId="53" applyNumberFormat="1" applyFont="1" applyFill="1" applyBorder="1" applyAlignment="1">
      <alignment horizontal="center" vertical="center"/>
    </xf>
    <xf numFmtId="0" fontId="24" fillId="0" borderId="22" xfId="53" applyFont="1" applyFill="1" applyBorder="1" applyAlignment="1">
      <alignment horizontal="center" vertical="center"/>
    </xf>
    <xf numFmtId="0" fontId="24" fillId="0" borderId="13" xfId="53" applyFont="1" applyFill="1" applyBorder="1" applyAlignment="1">
      <alignment horizontal="center" vertical="center"/>
    </xf>
    <xf numFmtId="0" fontId="24" fillId="0" borderId="15" xfId="53" applyFont="1" applyFill="1" applyBorder="1" applyAlignment="1">
      <alignment horizontal="center" vertical="center"/>
    </xf>
    <xf numFmtId="0" fontId="21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1" fillId="0" borderId="30" xfId="0" applyFont="1" applyBorder="1" applyAlignment="1">
      <alignment vertical="center" wrapText="1"/>
    </xf>
    <xf numFmtId="0" fontId="24" fillId="0" borderId="21" xfId="53" applyFont="1" applyFill="1" applyBorder="1" applyAlignment="1">
      <alignment horizontal="center" vertical="center"/>
    </xf>
    <xf numFmtId="0" fontId="24" fillId="0" borderId="24" xfId="53" applyFont="1" applyFill="1" applyBorder="1" applyAlignment="1">
      <alignment horizontal="center" vertical="center"/>
    </xf>
    <xf numFmtId="0" fontId="24" fillId="0" borderId="0" xfId="41" applyFont="1" applyBorder="1" applyAlignment="1">
      <alignment horizontal="left" wrapText="1"/>
    </xf>
    <xf numFmtId="0" fontId="21" fillId="0" borderId="0" xfId="41" applyFont="1" applyBorder="1" applyAlignment="1">
      <alignment horizontal="left" wrapText="1"/>
    </xf>
    <xf numFmtId="0" fontId="23" fillId="0" borderId="0" xfId="0" applyFont="1" applyBorder="1" applyAlignment="1">
      <alignment horizontal="center" vertical="center"/>
    </xf>
    <xf numFmtId="0" fontId="32" fillId="0" borderId="0" xfId="40" applyFont="1" applyBorder="1" applyAlignment="1">
      <alignment horizontal="left" wrapText="1"/>
    </xf>
    <xf numFmtId="0" fontId="34" fillId="0" borderId="0" xfId="0" applyFont="1" applyAlignment="1">
      <alignment horizontal="center"/>
    </xf>
    <xf numFmtId="0" fontId="21" fillId="0" borderId="31" xfId="0" applyFont="1" applyBorder="1" applyAlignment="1">
      <alignment horizontal="right" vertical="center" wrapText="1"/>
    </xf>
    <xf numFmtId="0" fontId="34" fillId="0" borderId="31" xfId="0" applyFont="1" applyBorder="1" applyAlignment="1">
      <alignment horizontal="right" vertical="center" wrapText="1"/>
    </xf>
    <xf numFmtId="0" fontId="21" fillId="0" borderId="0" xfId="41" applyFont="1" applyBorder="1" applyAlignment="1">
      <alignment wrapText="1"/>
    </xf>
    <xf numFmtId="0" fontId="34" fillId="0" borderId="0" xfId="0" applyFont="1" applyAlignment="1">
      <alignment wrapText="1"/>
    </xf>
    <xf numFmtId="2" fontId="21" fillId="0" borderId="0" xfId="0" applyNumberFormat="1" applyFont="1" applyBorder="1" applyAlignment="1">
      <alignment horizontal="right" vertical="center" wrapText="1"/>
    </xf>
    <xf numFmtId="0" fontId="34" fillId="0" borderId="0" xfId="0" applyFont="1" applyAlignment="1">
      <alignment horizontal="right" wrapText="1"/>
    </xf>
  </cellXfs>
  <cellStyles count="54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cel Built-in Normal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38"/>
    <cellStyle name="Normal 3" xfId="39"/>
    <cellStyle name="Normal_logi2 tāme" xfId="40"/>
    <cellStyle name="Normal_Logu maina" xfId="41"/>
    <cellStyle name="Normal_Lote 2paraugtāme" xfId="42"/>
    <cellStyle name="Normal_Remontdarbi" xfId="43"/>
    <cellStyle name="Note 2" xfId="44"/>
    <cellStyle name="Output 2" xfId="45"/>
    <cellStyle name="Parastais 13" xfId="46"/>
    <cellStyle name="Parastais 14" xfId="47"/>
    <cellStyle name="Style 1" xfId="48"/>
    <cellStyle name="Title 2" xfId="49"/>
    <cellStyle name="Total 2" xfId="50"/>
    <cellStyle name="Warning Text 2" xfId="51"/>
    <cellStyle name="Обычный_33. OZOLNIEKU NOVADA DOME_OZO SKOLA_TELPU, GAITENU, KAPNU TELPU REMONTS_TAME_VADIMS_2011_02_25_melnraksts" xfId="52"/>
    <cellStyle name="Обычный_E-Daugava Maras dikis" xfId="5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3"/>
  <sheetViews>
    <sheetView tabSelected="1" zoomScale="130" zoomScaleNormal="100" workbookViewId="0">
      <selection activeCell="B7" sqref="B7"/>
    </sheetView>
  </sheetViews>
  <sheetFormatPr defaultRowHeight="15"/>
  <cols>
    <col min="1" max="1" width="6.5703125" customWidth="1"/>
    <col min="2" max="2" width="7.85546875" customWidth="1"/>
    <col min="3" max="3" width="46.140625" bestFit="1" customWidth="1"/>
    <col min="4" max="5" width="7.42578125" customWidth="1"/>
    <col min="6" max="6" width="7.140625" customWidth="1"/>
    <col min="7" max="7" width="9" customWidth="1"/>
    <col min="8" max="8" width="7.28515625" customWidth="1"/>
    <col min="9" max="9" width="9" customWidth="1"/>
    <col min="10" max="10" width="10.5703125" customWidth="1"/>
    <col min="12" max="12" width="13.28515625" customWidth="1"/>
    <col min="15" max="15" width="10.42578125" customWidth="1"/>
  </cols>
  <sheetData>
    <row r="1" spans="1:17">
      <c r="A1" s="103"/>
      <c r="B1" s="119" t="s">
        <v>44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8"/>
    </row>
    <row r="2" spans="1:17">
      <c r="A2" s="103"/>
      <c r="B2" s="121" t="s">
        <v>45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</row>
    <row r="3" spans="1:17" ht="28.5" customHeight="1">
      <c r="A3" s="103"/>
      <c r="B3" s="124" t="s">
        <v>58</v>
      </c>
      <c r="C3" s="125"/>
      <c r="D3" s="125"/>
      <c r="E3" s="125"/>
      <c r="F3" s="125"/>
      <c r="G3" s="125"/>
      <c r="H3" s="125"/>
      <c r="I3" s="103"/>
      <c r="J3" s="103"/>
      <c r="K3" s="103"/>
      <c r="L3" s="103"/>
      <c r="M3" s="103"/>
      <c r="N3" s="103"/>
      <c r="O3" s="103"/>
      <c r="P3" s="103"/>
    </row>
    <row r="4" spans="1:17">
      <c r="A4" s="103"/>
      <c r="B4" s="124" t="s">
        <v>59</v>
      </c>
      <c r="C4" s="125"/>
      <c r="D4" s="125"/>
      <c r="E4" s="125"/>
      <c r="F4" s="125"/>
      <c r="G4" s="125"/>
      <c r="H4" s="125"/>
      <c r="I4" s="103"/>
      <c r="J4" s="103"/>
      <c r="K4" s="103"/>
      <c r="L4" s="103"/>
      <c r="M4" s="103"/>
      <c r="N4" s="103"/>
      <c r="O4" s="103"/>
      <c r="P4" s="103"/>
    </row>
    <row r="5" spans="1:17" ht="15" customHeight="1">
      <c r="A5" s="103"/>
      <c r="B5" s="117" t="s">
        <v>61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</row>
    <row r="6" spans="1:17" ht="15.75" customHeight="1">
      <c r="A6" s="103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</row>
    <row r="7" spans="1:17">
      <c r="A7" s="103"/>
      <c r="B7" s="8"/>
      <c r="C7" s="6"/>
      <c r="D7" s="6"/>
      <c r="E7" s="7"/>
      <c r="F7" s="4"/>
      <c r="G7" s="9"/>
      <c r="H7" s="4"/>
      <c r="I7" s="4"/>
      <c r="J7" s="4"/>
      <c r="K7" s="4"/>
      <c r="L7" s="2"/>
      <c r="M7" s="126" t="s">
        <v>20</v>
      </c>
      <c r="N7" s="127"/>
      <c r="O7" s="127"/>
      <c r="P7" s="29">
        <f>P43</f>
        <v>0</v>
      </c>
    </row>
    <row r="8" spans="1:17" ht="15.75" thickBot="1">
      <c r="A8" s="103"/>
      <c r="B8" s="10"/>
      <c r="C8" s="3"/>
      <c r="D8" s="3"/>
      <c r="E8" s="4"/>
      <c r="F8" s="4"/>
      <c r="G8" s="5"/>
      <c r="H8" s="4"/>
      <c r="I8" s="4"/>
      <c r="J8" s="4"/>
      <c r="K8" s="4"/>
      <c r="L8" s="4"/>
      <c r="M8" s="122" t="s">
        <v>41</v>
      </c>
      <c r="N8" s="123"/>
      <c r="O8" s="123"/>
      <c r="P8" s="123"/>
    </row>
    <row r="9" spans="1:17">
      <c r="A9" s="103"/>
      <c r="B9" s="115" t="s">
        <v>8</v>
      </c>
      <c r="C9" s="109" t="s">
        <v>0</v>
      </c>
      <c r="D9" s="109" t="s">
        <v>9</v>
      </c>
      <c r="E9" s="107" t="s">
        <v>10</v>
      </c>
      <c r="F9" s="109" t="s">
        <v>16</v>
      </c>
      <c r="G9" s="109"/>
      <c r="H9" s="109"/>
      <c r="I9" s="109"/>
      <c r="J9" s="109"/>
      <c r="K9" s="109"/>
      <c r="L9" s="109" t="s">
        <v>17</v>
      </c>
      <c r="M9" s="109"/>
      <c r="N9" s="109"/>
      <c r="O9" s="109"/>
      <c r="P9" s="111"/>
    </row>
    <row r="10" spans="1:17" ht="51.75" thickBot="1">
      <c r="A10" s="103"/>
      <c r="B10" s="116"/>
      <c r="C10" s="110"/>
      <c r="D10" s="110"/>
      <c r="E10" s="108"/>
      <c r="F10" s="15" t="s">
        <v>11</v>
      </c>
      <c r="G10" s="15" t="s">
        <v>19</v>
      </c>
      <c r="H10" s="15" t="s">
        <v>5</v>
      </c>
      <c r="I10" s="15" t="s">
        <v>6</v>
      </c>
      <c r="J10" s="15" t="s">
        <v>7</v>
      </c>
      <c r="K10" s="15" t="s">
        <v>12</v>
      </c>
      <c r="L10" s="15" t="s">
        <v>13</v>
      </c>
      <c r="M10" s="15" t="s">
        <v>5</v>
      </c>
      <c r="N10" s="15" t="s">
        <v>6</v>
      </c>
      <c r="O10" s="15" t="s">
        <v>7</v>
      </c>
      <c r="P10" s="16" t="s">
        <v>14</v>
      </c>
    </row>
    <row r="11" spans="1:17">
      <c r="A11" s="103"/>
      <c r="B11" s="50">
        <v>1</v>
      </c>
      <c r="C11" s="51">
        <v>2</v>
      </c>
      <c r="D11" s="51">
        <v>3</v>
      </c>
      <c r="E11" s="51">
        <v>4</v>
      </c>
      <c r="F11" s="51">
        <v>5</v>
      </c>
      <c r="G11" s="51">
        <v>6</v>
      </c>
      <c r="H11" s="51">
        <v>7</v>
      </c>
      <c r="I11" s="51">
        <v>8</v>
      </c>
      <c r="J11" s="51">
        <v>9</v>
      </c>
      <c r="K11" s="51">
        <v>10</v>
      </c>
      <c r="L11" s="51">
        <v>11</v>
      </c>
      <c r="M11" s="51">
        <v>12</v>
      </c>
      <c r="N11" s="51">
        <v>13</v>
      </c>
      <c r="O11" s="51">
        <v>14</v>
      </c>
      <c r="P11" s="52">
        <v>15</v>
      </c>
    </row>
    <row r="12" spans="1:17">
      <c r="A12" s="103"/>
      <c r="B12" s="20"/>
      <c r="C12" s="104" t="s">
        <v>38</v>
      </c>
      <c r="D12" s="17"/>
      <c r="E12" s="17"/>
      <c r="F12" s="17"/>
      <c r="G12" s="17"/>
      <c r="H12" s="17"/>
      <c r="I12" s="17"/>
      <c r="J12" s="17"/>
      <c r="K12" s="36"/>
      <c r="L12" s="37"/>
      <c r="M12" s="37"/>
      <c r="N12" s="37"/>
      <c r="O12" s="37"/>
      <c r="P12" s="38"/>
    </row>
    <row r="13" spans="1:17" ht="17.25" customHeight="1">
      <c r="A13" s="103"/>
      <c r="B13" s="53">
        <v>1</v>
      </c>
      <c r="C13" s="39" t="s">
        <v>46</v>
      </c>
      <c r="D13" s="40" t="s">
        <v>2</v>
      </c>
      <c r="E13" s="45">
        <v>14</v>
      </c>
      <c r="F13" s="35"/>
      <c r="G13" s="35"/>
      <c r="H13" s="35">
        <f>F13*G13</f>
        <v>0</v>
      </c>
      <c r="I13" s="35"/>
      <c r="J13" s="35"/>
      <c r="K13" s="36">
        <f>H13+I13+J13</f>
        <v>0</v>
      </c>
      <c r="L13" s="37">
        <f>E13*F13</f>
        <v>0</v>
      </c>
      <c r="M13" s="37">
        <f>ROUND(E13*H13,2)</f>
        <v>0</v>
      </c>
      <c r="N13" s="37">
        <f>ROUND(E13*I13,2)</f>
        <v>0</v>
      </c>
      <c r="O13" s="37">
        <f>ROUND(E13*J13,2)</f>
        <v>0</v>
      </c>
      <c r="P13" s="38">
        <f>O13+N13+M13</f>
        <v>0</v>
      </c>
    </row>
    <row r="14" spans="1:17" ht="17.25" customHeight="1">
      <c r="A14" s="103"/>
      <c r="B14" s="53">
        <v>2</v>
      </c>
      <c r="C14" s="39" t="s">
        <v>47</v>
      </c>
      <c r="D14" s="40" t="s">
        <v>2</v>
      </c>
      <c r="E14" s="45">
        <v>11</v>
      </c>
      <c r="F14" s="35"/>
      <c r="G14" s="35"/>
      <c r="H14" s="35">
        <f t="shared" ref="H14:H37" si="0">F14*G14</f>
        <v>0</v>
      </c>
      <c r="I14" s="35"/>
      <c r="J14" s="35"/>
      <c r="K14" s="36">
        <f t="shared" ref="K14:K37" si="1">H14+I14+J14</f>
        <v>0</v>
      </c>
      <c r="L14" s="37">
        <f t="shared" ref="L14:L37" si="2">E14*F14</f>
        <v>0</v>
      </c>
      <c r="M14" s="37">
        <f t="shared" ref="M14:M37" si="3">ROUND(E14*H14,2)</f>
        <v>0</v>
      </c>
      <c r="N14" s="37">
        <f t="shared" ref="N14:N37" si="4">ROUND(E14*I14,2)</f>
        <v>0</v>
      </c>
      <c r="O14" s="37">
        <f t="shared" ref="O14:O37" si="5">ROUND(E14*J14,2)</f>
        <v>0</v>
      </c>
      <c r="P14" s="38">
        <f t="shared" ref="P14:P37" si="6">O14+N14+M14</f>
        <v>0</v>
      </c>
    </row>
    <row r="15" spans="1:17">
      <c r="A15" s="103"/>
      <c r="B15" s="53">
        <v>3</v>
      </c>
      <c r="C15" s="39" t="s">
        <v>48</v>
      </c>
      <c r="D15" s="40" t="s">
        <v>2</v>
      </c>
      <c r="E15" s="45">
        <v>15</v>
      </c>
      <c r="F15" s="35"/>
      <c r="G15" s="35"/>
      <c r="H15" s="35">
        <f t="shared" si="0"/>
        <v>0</v>
      </c>
      <c r="I15" s="35"/>
      <c r="J15" s="35"/>
      <c r="K15" s="36">
        <f t="shared" si="1"/>
        <v>0</v>
      </c>
      <c r="L15" s="37">
        <f t="shared" si="2"/>
        <v>0</v>
      </c>
      <c r="M15" s="37">
        <f t="shared" si="3"/>
        <v>0</v>
      </c>
      <c r="N15" s="37">
        <f t="shared" si="4"/>
        <v>0</v>
      </c>
      <c r="O15" s="37">
        <f t="shared" si="5"/>
        <v>0</v>
      </c>
      <c r="P15" s="38">
        <f t="shared" si="6"/>
        <v>0</v>
      </c>
    </row>
    <row r="16" spans="1:17" ht="16.5" customHeight="1">
      <c r="A16" s="103"/>
      <c r="B16" s="53">
        <v>4</v>
      </c>
      <c r="C16" s="39" t="s">
        <v>23</v>
      </c>
      <c r="D16" s="40" t="s">
        <v>2</v>
      </c>
      <c r="E16" s="45">
        <v>2</v>
      </c>
      <c r="F16" s="35"/>
      <c r="G16" s="35"/>
      <c r="H16" s="35">
        <f t="shared" si="0"/>
        <v>0</v>
      </c>
      <c r="I16" s="35"/>
      <c r="J16" s="35"/>
      <c r="K16" s="36">
        <f t="shared" si="1"/>
        <v>0</v>
      </c>
      <c r="L16" s="37">
        <f t="shared" si="2"/>
        <v>0</v>
      </c>
      <c r="M16" s="37">
        <f t="shared" si="3"/>
        <v>0</v>
      </c>
      <c r="N16" s="37">
        <f t="shared" si="4"/>
        <v>0</v>
      </c>
      <c r="O16" s="37">
        <f t="shared" si="5"/>
        <v>0</v>
      </c>
      <c r="P16" s="38">
        <f t="shared" si="6"/>
        <v>0</v>
      </c>
    </row>
    <row r="17" spans="1:16" ht="13.5" customHeight="1">
      <c r="A17" s="103"/>
      <c r="B17" s="53">
        <v>5</v>
      </c>
      <c r="C17" s="39" t="s">
        <v>24</v>
      </c>
      <c r="D17" s="40" t="s">
        <v>2</v>
      </c>
      <c r="E17" s="45">
        <v>1</v>
      </c>
      <c r="F17" s="35"/>
      <c r="G17" s="35"/>
      <c r="H17" s="35">
        <f t="shared" si="0"/>
        <v>0</v>
      </c>
      <c r="I17" s="35"/>
      <c r="J17" s="35"/>
      <c r="K17" s="36">
        <f t="shared" si="1"/>
        <v>0</v>
      </c>
      <c r="L17" s="37">
        <f t="shared" si="2"/>
        <v>0</v>
      </c>
      <c r="M17" s="37">
        <f t="shared" si="3"/>
        <v>0</v>
      </c>
      <c r="N17" s="37">
        <f t="shared" si="4"/>
        <v>0</v>
      </c>
      <c r="O17" s="37">
        <f t="shared" si="5"/>
        <v>0</v>
      </c>
      <c r="P17" s="38">
        <f t="shared" si="6"/>
        <v>0</v>
      </c>
    </row>
    <row r="18" spans="1:16">
      <c r="A18" s="103"/>
      <c r="B18" s="53">
        <v>6</v>
      </c>
      <c r="C18" s="39" t="s">
        <v>60</v>
      </c>
      <c r="D18" s="40" t="s">
        <v>21</v>
      </c>
      <c r="E18" s="45">
        <v>1</v>
      </c>
      <c r="F18" s="35"/>
      <c r="G18" s="35"/>
      <c r="H18" s="35">
        <f t="shared" si="0"/>
        <v>0</v>
      </c>
      <c r="I18" s="35"/>
      <c r="J18" s="35"/>
      <c r="K18" s="36">
        <f t="shared" si="1"/>
        <v>0</v>
      </c>
      <c r="L18" s="37">
        <f t="shared" si="2"/>
        <v>0</v>
      </c>
      <c r="M18" s="37">
        <f t="shared" si="3"/>
        <v>0</v>
      </c>
      <c r="N18" s="37">
        <f t="shared" si="4"/>
        <v>0</v>
      </c>
      <c r="O18" s="37">
        <f t="shared" si="5"/>
        <v>0</v>
      </c>
      <c r="P18" s="38">
        <f t="shared" si="6"/>
        <v>0</v>
      </c>
    </row>
    <row r="19" spans="1:16">
      <c r="A19" s="103"/>
      <c r="B19" s="53">
        <v>7</v>
      </c>
      <c r="C19" s="39" t="s">
        <v>42</v>
      </c>
      <c r="D19" s="40" t="s">
        <v>2</v>
      </c>
      <c r="E19" s="45">
        <v>1</v>
      </c>
      <c r="F19" s="35"/>
      <c r="G19" s="35"/>
      <c r="H19" s="35">
        <f>F19*G19</f>
        <v>0</v>
      </c>
      <c r="I19" s="35"/>
      <c r="J19" s="35"/>
      <c r="K19" s="36">
        <f>H19+I19+J19</f>
        <v>0</v>
      </c>
      <c r="L19" s="37">
        <f>E19*F19</f>
        <v>0</v>
      </c>
      <c r="M19" s="37">
        <f>ROUND(E19*H19,2)</f>
        <v>0</v>
      </c>
      <c r="N19" s="37">
        <f>ROUND(E19*I19,2)</f>
        <v>0</v>
      </c>
      <c r="O19" s="37">
        <f>ROUND(E19*J19,2)</f>
        <v>0</v>
      </c>
      <c r="P19" s="38">
        <f>O19+N19+M19</f>
        <v>0</v>
      </c>
    </row>
    <row r="20" spans="1:16">
      <c r="A20" s="103"/>
      <c r="B20" s="53">
        <v>8</v>
      </c>
      <c r="C20" s="48" t="s">
        <v>40</v>
      </c>
      <c r="D20" s="40" t="s">
        <v>2</v>
      </c>
      <c r="E20" s="45">
        <v>4</v>
      </c>
      <c r="F20" s="35"/>
      <c r="G20" s="35"/>
      <c r="H20" s="35">
        <f t="shared" si="0"/>
        <v>0</v>
      </c>
      <c r="I20" s="35"/>
      <c r="J20" s="35"/>
      <c r="K20" s="36">
        <f t="shared" si="1"/>
        <v>0</v>
      </c>
      <c r="L20" s="37">
        <f t="shared" si="2"/>
        <v>0</v>
      </c>
      <c r="M20" s="37">
        <f t="shared" si="3"/>
        <v>0</v>
      </c>
      <c r="N20" s="37">
        <f t="shared" si="4"/>
        <v>0</v>
      </c>
      <c r="O20" s="37">
        <f t="shared" si="5"/>
        <v>0</v>
      </c>
      <c r="P20" s="38">
        <f t="shared" si="6"/>
        <v>0</v>
      </c>
    </row>
    <row r="21" spans="1:16" ht="38.25">
      <c r="A21" s="103"/>
      <c r="B21" s="53">
        <v>9</v>
      </c>
      <c r="C21" s="48" t="s">
        <v>49</v>
      </c>
      <c r="D21" s="40" t="s">
        <v>2</v>
      </c>
      <c r="E21" s="45">
        <v>1</v>
      </c>
      <c r="F21" s="35"/>
      <c r="G21" s="35"/>
      <c r="H21" s="35">
        <f t="shared" si="0"/>
        <v>0</v>
      </c>
      <c r="I21" s="35"/>
      <c r="J21" s="35"/>
      <c r="K21" s="36">
        <f t="shared" si="1"/>
        <v>0</v>
      </c>
      <c r="L21" s="37">
        <f t="shared" si="2"/>
        <v>0</v>
      </c>
      <c r="M21" s="37">
        <f t="shared" si="3"/>
        <v>0</v>
      </c>
      <c r="N21" s="37">
        <f t="shared" si="4"/>
        <v>0</v>
      </c>
      <c r="O21" s="37">
        <f t="shared" si="5"/>
        <v>0</v>
      </c>
      <c r="P21" s="38">
        <f t="shared" si="6"/>
        <v>0</v>
      </c>
    </row>
    <row r="22" spans="1:16">
      <c r="A22" s="103"/>
      <c r="B22" s="53">
        <v>10</v>
      </c>
      <c r="C22" s="39" t="s">
        <v>25</v>
      </c>
      <c r="D22" s="40" t="s">
        <v>1</v>
      </c>
      <c r="E22" s="45">
        <v>3000</v>
      </c>
      <c r="F22" s="35"/>
      <c r="G22" s="35"/>
      <c r="H22" s="35">
        <f t="shared" si="0"/>
        <v>0</v>
      </c>
      <c r="I22" s="35"/>
      <c r="J22" s="35"/>
      <c r="K22" s="36">
        <f t="shared" si="1"/>
        <v>0</v>
      </c>
      <c r="L22" s="37">
        <f t="shared" si="2"/>
        <v>0</v>
      </c>
      <c r="M22" s="37">
        <f t="shared" si="3"/>
        <v>0</v>
      </c>
      <c r="N22" s="37">
        <f t="shared" si="4"/>
        <v>0</v>
      </c>
      <c r="O22" s="37">
        <f t="shared" si="5"/>
        <v>0</v>
      </c>
      <c r="P22" s="38">
        <f t="shared" si="6"/>
        <v>0</v>
      </c>
    </row>
    <row r="23" spans="1:16">
      <c r="A23" s="103"/>
      <c r="B23" s="53">
        <v>11</v>
      </c>
      <c r="C23" s="41" t="s">
        <v>26</v>
      </c>
      <c r="D23" s="40" t="s">
        <v>2</v>
      </c>
      <c r="E23" s="45">
        <v>3</v>
      </c>
      <c r="F23" s="35"/>
      <c r="G23" s="35"/>
      <c r="H23" s="35">
        <f t="shared" si="0"/>
        <v>0</v>
      </c>
      <c r="I23" s="35"/>
      <c r="J23" s="35"/>
      <c r="K23" s="36">
        <f t="shared" si="1"/>
        <v>0</v>
      </c>
      <c r="L23" s="37">
        <f t="shared" si="2"/>
        <v>0</v>
      </c>
      <c r="M23" s="37">
        <f t="shared" si="3"/>
        <v>0</v>
      </c>
      <c r="N23" s="37">
        <f t="shared" si="4"/>
        <v>0</v>
      </c>
      <c r="O23" s="37">
        <f t="shared" si="5"/>
        <v>0</v>
      </c>
      <c r="P23" s="38">
        <f t="shared" si="6"/>
        <v>0</v>
      </c>
    </row>
    <row r="24" spans="1:16">
      <c r="A24" s="103"/>
      <c r="B24" s="53">
        <v>12</v>
      </c>
      <c r="C24" s="41" t="s">
        <v>27</v>
      </c>
      <c r="D24" s="42" t="s">
        <v>2</v>
      </c>
      <c r="E24" s="46">
        <v>3</v>
      </c>
      <c r="F24" s="35"/>
      <c r="G24" s="35"/>
      <c r="H24" s="35">
        <f t="shared" si="0"/>
        <v>0</v>
      </c>
      <c r="I24" s="35"/>
      <c r="J24" s="35"/>
      <c r="K24" s="36">
        <f t="shared" si="1"/>
        <v>0</v>
      </c>
      <c r="L24" s="37">
        <f t="shared" si="2"/>
        <v>0</v>
      </c>
      <c r="M24" s="37">
        <f t="shared" si="3"/>
        <v>0</v>
      </c>
      <c r="N24" s="37">
        <f t="shared" si="4"/>
        <v>0</v>
      </c>
      <c r="O24" s="37">
        <f t="shared" si="5"/>
        <v>0</v>
      </c>
      <c r="P24" s="38">
        <f t="shared" si="6"/>
        <v>0</v>
      </c>
    </row>
    <row r="25" spans="1:16">
      <c r="A25" s="103"/>
      <c r="B25" s="53">
        <v>13</v>
      </c>
      <c r="C25" s="41" t="s">
        <v>28</v>
      </c>
      <c r="D25" s="42" t="s">
        <v>2</v>
      </c>
      <c r="E25" s="46">
        <v>45</v>
      </c>
      <c r="F25" s="35"/>
      <c r="G25" s="35"/>
      <c r="H25" s="35">
        <f t="shared" si="0"/>
        <v>0</v>
      </c>
      <c r="I25" s="35"/>
      <c r="J25" s="35"/>
      <c r="K25" s="36">
        <f t="shared" si="1"/>
        <v>0</v>
      </c>
      <c r="L25" s="37">
        <f t="shared" si="2"/>
        <v>0</v>
      </c>
      <c r="M25" s="37">
        <f t="shared" si="3"/>
        <v>0</v>
      </c>
      <c r="N25" s="37">
        <f t="shared" si="4"/>
        <v>0</v>
      </c>
      <c r="O25" s="37">
        <f t="shared" si="5"/>
        <v>0</v>
      </c>
      <c r="P25" s="38">
        <f t="shared" si="6"/>
        <v>0</v>
      </c>
    </row>
    <row r="26" spans="1:16">
      <c r="A26" s="103"/>
      <c r="B26" s="53">
        <v>14</v>
      </c>
      <c r="C26" s="43" t="s">
        <v>29</v>
      </c>
      <c r="D26" s="40" t="s">
        <v>2</v>
      </c>
      <c r="E26" s="45">
        <v>3</v>
      </c>
      <c r="F26" s="35"/>
      <c r="G26" s="35"/>
      <c r="H26" s="35">
        <f t="shared" si="0"/>
        <v>0</v>
      </c>
      <c r="I26" s="35"/>
      <c r="J26" s="35"/>
      <c r="K26" s="36">
        <f t="shared" si="1"/>
        <v>0</v>
      </c>
      <c r="L26" s="37">
        <f t="shared" si="2"/>
        <v>0</v>
      </c>
      <c r="M26" s="37">
        <f t="shared" si="3"/>
        <v>0</v>
      </c>
      <c r="N26" s="37">
        <f t="shared" si="4"/>
        <v>0</v>
      </c>
      <c r="O26" s="37">
        <f t="shared" si="5"/>
        <v>0</v>
      </c>
      <c r="P26" s="38">
        <f t="shared" si="6"/>
        <v>0</v>
      </c>
    </row>
    <row r="27" spans="1:16">
      <c r="A27" s="103"/>
      <c r="B27" s="53">
        <v>15</v>
      </c>
      <c r="C27" s="43" t="s">
        <v>30</v>
      </c>
      <c r="D27" s="40" t="s">
        <v>2</v>
      </c>
      <c r="E27" s="45">
        <v>16</v>
      </c>
      <c r="F27" s="35"/>
      <c r="G27" s="35"/>
      <c r="H27" s="35">
        <f t="shared" si="0"/>
        <v>0</v>
      </c>
      <c r="I27" s="35"/>
      <c r="J27" s="35"/>
      <c r="K27" s="36">
        <f t="shared" si="1"/>
        <v>0</v>
      </c>
      <c r="L27" s="37">
        <f t="shared" si="2"/>
        <v>0</v>
      </c>
      <c r="M27" s="37">
        <f t="shared" si="3"/>
        <v>0</v>
      </c>
      <c r="N27" s="37">
        <f t="shared" si="4"/>
        <v>0</v>
      </c>
      <c r="O27" s="37">
        <f t="shared" si="5"/>
        <v>0</v>
      </c>
      <c r="P27" s="38">
        <f t="shared" si="6"/>
        <v>0</v>
      </c>
    </row>
    <row r="28" spans="1:16">
      <c r="A28" s="103"/>
      <c r="B28" s="53">
        <v>16</v>
      </c>
      <c r="C28" s="43" t="s">
        <v>50</v>
      </c>
      <c r="D28" s="40" t="s">
        <v>2</v>
      </c>
      <c r="E28" s="45">
        <v>8</v>
      </c>
      <c r="F28" s="35"/>
      <c r="G28" s="35"/>
      <c r="H28" s="35">
        <f t="shared" si="0"/>
        <v>0</v>
      </c>
      <c r="I28" s="35"/>
      <c r="J28" s="35"/>
      <c r="K28" s="36">
        <f t="shared" si="1"/>
        <v>0</v>
      </c>
      <c r="L28" s="37">
        <f t="shared" si="2"/>
        <v>0</v>
      </c>
      <c r="M28" s="37">
        <f t="shared" si="3"/>
        <v>0</v>
      </c>
      <c r="N28" s="37">
        <f t="shared" si="4"/>
        <v>0</v>
      </c>
      <c r="O28" s="37">
        <f t="shared" si="5"/>
        <v>0</v>
      </c>
      <c r="P28" s="38">
        <f t="shared" si="6"/>
        <v>0</v>
      </c>
    </row>
    <row r="29" spans="1:16">
      <c r="A29" s="103"/>
      <c r="B29" s="53">
        <v>17</v>
      </c>
      <c r="C29" s="43" t="s">
        <v>31</v>
      </c>
      <c r="D29" s="40" t="s">
        <v>1</v>
      </c>
      <c r="E29" s="45">
        <v>520</v>
      </c>
      <c r="F29" s="35"/>
      <c r="G29" s="35"/>
      <c r="H29" s="35">
        <f t="shared" si="0"/>
        <v>0</v>
      </c>
      <c r="I29" s="35"/>
      <c r="J29" s="35"/>
      <c r="K29" s="36">
        <f t="shared" si="1"/>
        <v>0</v>
      </c>
      <c r="L29" s="37">
        <f t="shared" si="2"/>
        <v>0</v>
      </c>
      <c r="M29" s="37">
        <f t="shared" si="3"/>
        <v>0</v>
      </c>
      <c r="N29" s="37">
        <f t="shared" si="4"/>
        <v>0</v>
      </c>
      <c r="O29" s="37">
        <f t="shared" si="5"/>
        <v>0</v>
      </c>
      <c r="P29" s="38">
        <f t="shared" si="6"/>
        <v>0</v>
      </c>
    </row>
    <row r="30" spans="1:16">
      <c r="A30" s="103"/>
      <c r="B30" s="53">
        <v>18</v>
      </c>
      <c r="C30" s="43" t="s">
        <v>32</v>
      </c>
      <c r="D30" s="40" t="s">
        <v>2</v>
      </c>
      <c r="E30" s="45">
        <v>4</v>
      </c>
      <c r="F30" s="35"/>
      <c r="G30" s="35"/>
      <c r="H30" s="35">
        <f t="shared" si="0"/>
        <v>0</v>
      </c>
      <c r="I30" s="35"/>
      <c r="J30" s="35"/>
      <c r="K30" s="36">
        <f t="shared" si="1"/>
        <v>0</v>
      </c>
      <c r="L30" s="37">
        <f t="shared" si="2"/>
        <v>0</v>
      </c>
      <c r="M30" s="37">
        <f t="shared" si="3"/>
        <v>0</v>
      </c>
      <c r="N30" s="37">
        <f t="shared" si="4"/>
        <v>0</v>
      </c>
      <c r="O30" s="37">
        <f t="shared" si="5"/>
        <v>0</v>
      </c>
      <c r="P30" s="38">
        <f t="shared" si="6"/>
        <v>0</v>
      </c>
    </row>
    <row r="31" spans="1:16">
      <c r="A31" s="103"/>
      <c r="B31" s="53">
        <v>19</v>
      </c>
      <c r="C31" s="43" t="s">
        <v>33</v>
      </c>
      <c r="D31" s="40" t="s">
        <v>2</v>
      </c>
      <c r="E31" s="45">
        <v>1</v>
      </c>
      <c r="F31" s="35"/>
      <c r="G31" s="35"/>
      <c r="H31" s="35">
        <f t="shared" si="0"/>
        <v>0</v>
      </c>
      <c r="I31" s="35"/>
      <c r="J31" s="35"/>
      <c r="K31" s="36">
        <f t="shared" si="1"/>
        <v>0</v>
      </c>
      <c r="L31" s="37">
        <f t="shared" si="2"/>
        <v>0</v>
      </c>
      <c r="M31" s="37">
        <f t="shared" si="3"/>
        <v>0</v>
      </c>
      <c r="N31" s="37">
        <f t="shared" si="4"/>
        <v>0</v>
      </c>
      <c r="O31" s="37">
        <f t="shared" si="5"/>
        <v>0</v>
      </c>
      <c r="P31" s="38">
        <f t="shared" si="6"/>
        <v>0</v>
      </c>
    </row>
    <row r="32" spans="1:16">
      <c r="A32" s="103"/>
      <c r="B32" s="53">
        <v>20</v>
      </c>
      <c r="C32" s="41" t="s">
        <v>34</v>
      </c>
      <c r="D32" s="40" t="s">
        <v>2</v>
      </c>
      <c r="E32" s="45">
        <v>1</v>
      </c>
      <c r="F32" s="35"/>
      <c r="G32" s="35"/>
      <c r="H32" s="35">
        <f t="shared" si="0"/>
        <v>0</v>
      </c>
      <c r="I32" s="35"/>
      <c r="J32" s="35"/>
      <c r="K32" s="36">
        <f t="shared" si="1"/>
        <v>0</v>
      </c>
      <c r="L32" s="37">
        <f t="shared" si="2"/>
        <v>0</v>
      </c>
      <c r="M32" s="37">
        <f t="shared" si="3"/>
        <v>0</v>
      </c>
      <c r="N32" s="37">
        <f t="shared" si="4"/>
        <v>0</v>
      </c>
      <c r="O32" s="37">
        <f t="shared" si="5"/>
        <v>0</v>
      </c>
      <c r="P32" s="38">
        <f t="shared" si="6"/>
        <v>0</v>
      </c>
    </row>
    <row r="33" spans="1:17">
      <c r="A33" s="103"/>
      <c r="B33" s="53">
        <v>21</v>
      </c>
      <c r="C33" s="41" t="s">
        <v>35</v>
      </c>
      <c r="D33" s="42" t="s">
        <v>2</v>
      </c>
      <c r="E33" s="46">
        <v>1</v>
      </c>
      <c r="F33" s="35"/>
      <c r="G33" s="35"/>
      <c r="H33" s="35">
        <f t="shared" si="0"/>
        <v>0</v>
      </c>
      <c r="I33" s="35"/>
      <c r="J33" s="35"/>
      <c r="K33" s="36">
        <f t="shared" si="1"/>
        <v>0</v>
      </c>
      <c r="L33" s="37">
        <f t="shared" si="2"/>
        <v>0</v>
      </c>
      <c r="M33" s="37">
        <f t="shared" si="3"/>
        <v>0</v>
      </c>
      <c r="N33" s="37">
        <f t="shared" si="4"/>
        <v>0</v>
      </c>
      <c r="O33" s="37">
        <f t="shared" si="5"/>
        <v>0</v>
      </c>
      <c r="P33" s="38">
        <f t="shared" si="6"/>
        <v>0</v>
      </c>
    </row>
    <row r="34" spans="1:17" ht="26.25">
      <c r="A34" s="103"/>
      <c r="B34" s="53">
        <v>22</v>
      </c>
      <c r="C34" s="49" t="s">
        <v>43</v>
      </c>
      <c r="D34" s="42" t="s">
        <v>21</v>
      </c>
      <c r="E34" s="46">
        <v>1</v>
      </c>
      <c r="F34" s="35"/>
      <c r="G34" s="35"/>
      <c r="H34" s="35">
        <f>F34*G34</f>
        <v>0</v>
      </c>
      <c r="I34" s="35"/>
      <c r="J34" s="35"/>
      <c r="K34" s="36">
        <f>H34+I34+J34</f>
        <v>0</v>
      </c>
      <c r="L34" s="37">
        <f>E34*F34</f>
        <v>0</v>
      </c>
      <c r="M34" s="37">
        <f>ROUND(E34*H34,2)</f>
        <v>0</v>
      </c>
      <c r="N34" s="37">
        <f>ROUND(E34*I34,2)</f>
        <v>0</v>
      </c>
      <c r="O34" s="37">
        <f>ROUND(E34*J34,2)</f>
        <v>0</v>
      </c>
      <c r="P34" s="38">
        <f>O34+N34+M34</f>
        <v>0</v>
      </c>
    </row>
    <row r="35" spans="1:17" s="19" customFormat="1">
      <c r="A35" s="105"/>
      <c r="B35" s="53">
        <v>23</v>
      </c>
      <c r="C35" s="41" t="s">
        <v>36</v>
      </c>
      <c r="D35" s="42" t="s">
        <v>1</v>
      </c>
      <c r="E35" s="46">
        <v>130</v>
      </c>
      <c r="F35" s="35"/>
      <c r="G35" s="35"/>
      <c r="H35" s="35">
        <f t="shared" si="0"/>
        <v>0</v>
      </c>
      <c r="I35" s="35"/>
      <c r="J35" s="35"/>
      <c r="K35" s="36">
        <f t="shared" si="1"/>
        <v>0</v>
      </c>
      <c r="L35" s="37">
        <f t="shared" si="2"/>
        <v>0</v>
      </c>
      <c r="M35" s="37">
        <f t="shared" si="3"/>
        <v>0</v>
      </c>
      <c r="N35" s="37">
        <f t="shared" si="4"/>
        <v>0</v>
      </c>
      <c r="O35" s="37">
        <f t="shared" si="5"/>
        <v>0</v>
      </c>
      <c r="P35" s="38">
        <f t="shared" si="6"/>
        <v>0</v>
      </c>
    </row>
    <row r="36" spans="1:17" s="19" customFormat="1" ht="18.75" customHeight="1">
      <c r="A36" s="105"/>
      <c r="B36" s="53">
        <v>24</v>
      </c>
      <c r="C36" s="44" t="s">
        <v>37</v>
      </c>
      <c r="D36" s="40" t="s">
        <v>21</v>
      </c>
      <c r="E36" s="47">
        <v>1</v>
      </c>
      <c r="F36" s="35"/>
      <c r="G36" s="35"/>
      <c r="H36" s="35">
        <f t="shared" si="0"/>
        <v>0</v>
      </c>
      <c r="I36" s="35"/>
      <c r="J36" s="35"/>
      <c r="K36" s="36">
        <f t="shared" si="1"/>
        <v>0</v>
      </c>
      <c r="L36" s="37">
        <f t="shared" si="2"/>
        <v>0</v>
      </c>
      <c r="M36" s="37">
        <f t="shared" si="3"/>
        <v>0</v>
      </c>
      <c r="N36" s="37">
        <f t="shared" si="4"/>
        <v>0</v>
      </c>
      <c r="O36" s="37">
        <f t="shared" si="5"/>
        <v>0</v>
      </c>
      <c r="P36" s="38">
        <f t="shared" si="6"/>
        <v>0</v>
      </c>
    </row>
    <row r="37" spans="1:17" s="19" customFormat="1" ht="15.75" thickBot="1">
      <c r="A37" s="105"/>
      <c r="B37" s="54">
        <v>25</v>
      </c>
      <c r="C37" s="55" t="s">
        <v>51</v>
      </c>
      <c r="D37" s="56" t="s">
        <v>21</v>
      </c>
      <c r="E37" s="57">
        <v>1</v>
      </c>
      <c r="F37" s="58"/>
      <c r="G37" s="58"/>
      <c r="H37" s="58">
        <f t="shared" si="0"/>
        <v>0</v>
      </c>
      <c r="I37" s="58"/>
      <c r="J37" s="58"/>
      <c r="K37" s="59">
        <f t="shared" si="1"/>
        <v>0</v>
      </c>
      <c r="L37" s="60">
        <f t="shared" si="2"/>
        <v>0</v>
      </c>
      <c r="M37" s="60">
        <f t="shared" si="3"/>
        <v>0</v>
      </c>
      <c r="N37" s="60">
        <f t="shared" si="4"/>
        <v>0</v>
      </c>
      <c r="O37" s="60">
        <f t="shared" si="5"/>
        <v>0</v>
      </c>
      <c r="P37" s="61">
        <f t="shared" si="6"/>
        <v>0</v>
      </c>
    </row>
    <row r="38" spans="1:17" s="19" customFormat="1" ht="15.75" thickBot="1">
      <c r="A38" s="105"/>
      <c r="B38" s="30"/>
      <c r="C38" s="31" t="s">
        <v>3</v>
      </c>
      <c r="D38" s="31" t="s">
        <v>18</v>
      </c>
      <c r="E38" s="32"/>
      <c r="F38" s="33"/>
      <c r="G38" s="33"/>
      <c r="H38" s="33"/>
      <c r="I38" s="33"/>
      <c r="J38" s="33"/>
      <c r="K38" s="33"/>
      <c r="L38" s="34">
        <f>SUM(L13:L37)</f>
        <v>0</v>
      </c>
      <c r="M38" s="34">
        <f>SUM(M13:M37)</f>
        <v>0</v>
      </c>
      <c r="N38" s="34">
        <f>SUM(N13:N37)</f>
        <v>0</v>
      </c>
      <c r="O38" s="34">
        <f>SUM(O13:O37)</f>
        <v>0</v>
      </c>
      <c r="P38" s="82">
        <f>SUM(P13:P37)</f>
        <v>0</v>
      </c>
    </row>
    <row r="39" spans="1:17">
      <c r="A39" s="103"/>
      <c r="B39" s="71"/>
      <c r="C39" s="72" t="s">
        <v>39</v>
      </c>
      <c r="D39" s="72"/>
      <c r="E39" s="72"/>
      <c r="F39" s="72"/>
      <c r="G39" s="72"/>
      <c r="H39" s="72"/>
      <c r="I39" s="72"/>
      <c r="J39" s="72"/>
      <c r="K39" s="72"/>
      <c r="L39" s="73"/>
      <c r="M39" s="51"/>
      <c r="N39" s="74"/>
      <c r="O39" s="75"/>
      <c r="P39" s="76">
        <f>N39</f>
        <v>0</v>
      </c>
    </row>
    <row r="40" spans="1:17">
      <c r="A40" s="103"/>
      <c r="B40" s="77"/>
      <c r="C40" s="62" t="s">
        <v>4</v>
      </c>
      <c r="D40" s="62"/>
      <c r="E40" s="62"/>
      <c r="F40" s="62"/>
      <c r="G40" s="62"/>
      <c r="H40" s="62"/>
      <c r="I40" s="62"/>
      <c r="J40" s="62"/>
      <c r="K40" s="62"/>
      <c r="L40" s="63"/>
      <c r="M40" s="64"/>
      <c r="N40" s="65"/>
      <c r="O40" s="65"/>
      <c r="P40" s="78">
        <f>P38+P39</f>
        <v>0</v>
      </c>
    </row>
    <row r="41" spans="1:17">
      <c r="A41" s="103"/>
      <c r="B41" s="77"/>
      <c r="C41" s="66" t="s">
        <v>22</v>
      </c>
      <c r="D41" s="67"/>
      <c r="E41" s="67"/>
      <c r="F41" s="67"/>
      <c r="G41" s="67"/>
      <c r="H41" s="67"/>
      <c r="I41" s="67"/>
      <c r="J41" s="67"/>
      <c r="K41" s="67"/>
      <c r="L41" s="68"/>
      <c r="M41" s="64"/>
      <c r="N41" s="65"/>
      <c r="O41" s="65"/>
      <c r="P41" s="79">
        <f>P40*0.015</f>
        <v>0</v>
      </c>
    </row>
    <row r="42" spans="1:17" ht="15.75" thickBot="1">
      <c r="A42" s="103"/>
      <c r="B42" s="83"/>
      <c r="C42" s="84" t="s">
        <v>15</v>
      </c>
      <c r="D42" s="85"/>
      <c r="E42" s="85"/>
      <c r="F42" s="85"/>
      <c r="G42" s="85"/>
      <c r="H42" s="85"/>
      <c r="I42" s="85"/>
      <c r="J42" s="85"/>
      <c r="K42" s="85"/>
      <c r="L42" s="86">
        <v>0.2359</v>
      </c>
      <c r="M42" s="87"/>
      <c r="N42" s="87"/>
      <c r="O42" s="87"/>
      <c r="P42" s="88">
        <f>M38*0.2359</f>
        <v>0</v>
      </c>
    </row>
    <row r="43" spans="1:17">
      <c r="A43" s="103"/>
      <c r="B43" s="89"/>
      <c r="C43" s="90" t="s">
        <v>3</v>
      </c>
      <c r="D43" s="91"/>
      <c r="E43" s="91"/>
      <c r="F43" s="91"/>
      <c r="G43" s="91"/>
      <c r="H43" s="91"/>
      <c r="I43" s="91"/>
      <c r="J43" s="91"/>
      <c r="K43" s="91"/>
      <c r="L43" s="92"/>
      <c r="M43" s="92"/>
      <c r="N43" s="92"/>
      <c r="O43" s="92"/>
      <c r="P43" s="18">
        <f>P42+P41+P40</f>
        <v>0</v>
      </c>
    </row>
    <row r="44" spans="1:17">
      <c r="A44" s="103"/>
      <c r="B44" s="80"/>
      <c r="C44" s="70" t="s">
        <v>52</v>
      </c>
      <c r="D44" s="69"/>
      <c r="E44" s="69"/>
      <c r="F44" s="69"/>
      <c r="G44" s="69"/>
      <c r="H44" s="69"/>
      <c r="I44" s="69"/>
      <c r="J44" s="69"/>
      <c r="K44" s="69"/>
      <c r="L44" s="12">
        <v>0.21</v>
      </c>
      <c r="M44" s="11"/>
      <c r="N44" s="11"/>
      <c r="O44" s="11"/>
      <c r="P44" s="13">
        <f>P43*0.21</f>
        <v>0</v>
      </c>
    </row>
    <row r="45" spans="1:17" ht="15.75" thickBot="1">
      <c r="A45" s="103"/>
      <c r="B45" s="81"/>
      <c r="C45" s="93" t="s">
        <v>53</v>
      </c>
      <c r="D45" s="94"/>
      <c r="E45" s="94"/>
      <c r="F45" s="94"/>
      <c r="G45" s="94"/>
      <c r="H45" s="94"/>
      <c r="I45" s="94"/>
      <c r="J45" s="94"/>
      <c r="K45" s="94"/>
      <c r="L45" s="95"/>
      <c r="M45" s="95"/>
      <c r="N45" s="95"/>
      <c r="O45" s="95"/>
      <c r="P45" s="14">
        <f>P43+P44</f>
        <v>0</v>
      </c>
    </row>
    <row r="46" spans="1:17">
      <c r="B46" s="21"/>
      <c r="C46" s="21"/>
      <c r="D46" s="21"/>
      <c r="E46" s="21"/>
      <c r="F46" s="21"/>
      <c r="G46" s="114"/>
      <c r="H46" s="114"/>
      <c r="I46" s="114"/>
      <c r="J46" s="114"/>
      <c r="K46" s="114"/>
      <c r="L46" s="114"/>
      <c r="M46" s="22"/>
      <c r="N46" s="22"/>
      <c r="Q46" s="1"/>
    </row>
    <row r="47" spans="1:17" ht="15.75">
      <c r="B47" s="96" t="s">
        <v>57</v>
      </c>
      <c r="C47" s="97"/>
      <c r="D47" s="97"/>
      <c r="E47" s="97"/>
      <c r="F47" s="97"/>
      <c r="G47" s="97"/>
      <c r="H47" s="96" t="s">
        <v>56</v>
      </c>
      <c r="I47" s="98"/>
      <c r="J47" s="98"/>
      <c r="K47" s="98"/>
      <c r="L47" s="98"/>
      <c r="M47" s="98"/>
      <c r="N47" s="99"/>
      <c r="O47" s="99"/>
      <c r="Q47" s="1"/>
    </row>
    <row r="48" spans="1:17" ht="15.75">
      <c r="B48" s="100" t="s">
        <v>54</v>
      </c>
      <c r="C48" s="97"/>
      <c r="D48" s="97"/>
      <c r="E48" s="101"/>
      <c r="F48" s="102"/>
      <c r="G48" s="101"/>
      <c r="H48" s="100" t="s">
        <v>54</v>
      </c>
      <c r="I48" s="120" t="s">
        <v>55</v>
      </c>
      <c r="J48" s="120"/>
      <c r="K48" s="120"/>
      <c r="L48" s="120"/>
      <c r="M48" s="120"/>
      <c r="N48" s="120"/>
      <c r="O48" s="120"/>
      <c r="Q48" s="1"/>
    </row>
    <row r="49" spans="2:16">
      <c r="B49" s="21"/>
      <c r="C49" s="21"/>
      <c r="D49" s="23"/>
      <c r="E49" s="24"/>
      <c r="F49" s="23"/>
      <c r="G49" s="25"/>
      <c r="H49" s="106"/>
      <c r="I49" s="106"/>
      <c r="J49" s="106"/>
      <c r="K49" s="106"/>
      <c r="L49" s="106"/>
      <c r="M49" s="106"/>
      <c r="N49" s="106"/>
    </row>
    <row r="50" spans="2:16">
      <c r="B50" s="21"/>
      <c r="C50" s="21"/>
      <c r="D50" s="21"/>
      <c r="E50" s="21"/>
      <c r="F50" s="21"/>
      <c r="G50" s="112"/>
      <c r="H50" s="113"/>
      <c r="I50" s="113"/>
      <c r="J50" s="113"/>
      <c r="K50" s="113"/>
      <c r="L50" s="113"/>
      <c r="M50" s="22"/>
      <c r="N50" s="22"/>
      <c r="O50" s="22"/>
      <c r="P50" s="22"/>
    </row>
    <row r="51" spans="2:16" ht="15" customHeight="1">
      <c r="B51" s="21"/>
      <c r="C51" s="21"/>
      <c r="D51" s="23"/>
      <c r="E51" s="24"/>
      <c r="F51" s="23"/>
      <c r="G51" s="25"/>
      <c r="H51" s="106"/>
      <c r="I51" s="106"/>
      <c r="J51" s="106"/>
      <c r="K51" s="106"/>
      <c r="L51" s="106"/>
      <c r="M51" s="106"/>
      <c r="N51" s="106"/>
      <c r="O51" s="22"/>
      <c r="P51" s="22"/>
    </row>
    <row r="52" spans="2:16">
      <c r="B52" s="21"/>
      <c r="C52" s="21"/>
      <c r="D52" s="24"/>
      <c r="E52" s="24"/>
      <c r="F52" s="23"/>
      <c r="O52" s="26"/>
      <c r="P52" s="26"/>
    </row>
    <row r="53" spans="2:16">
      <c r="B53" s="27"/>
      <c r="C53" s="27"/>
      <c r="D53" s="28"/>
      <c r="E53" s="27"/>
      <c r="F53" s="27"/>
      <c r="G53" s="25"/>
      <c r="H53" s="25"/>
      <c r="I53" s="25"/>
      <c r="J53" s="25"/>
      <c r="K53" s="25"/>
      <c r="L53" s="25"/>
      <c r="M53" s="25"/>
      <c r="N53" s="25"/>
      <c r="O53" s="25"/>
      <c r="P53" s="26"/>
    </row>
  </sheetData>
  <mergeCells count="18">
    <mergeCell ref="B9:B10"/>
    <mergeCell ref="B5:P6"/>
    <mergeCell ref="B1:P1"/>
    <mergeCell ref="I48:O48"/>
    <mergeCell ref="B2:P2"/>
    <mergeCell ref="M8:P8"/>
    <mergeCell ref="C9:C10"/>
    <mergeCell ref="B3:H3"/>
    <mergeCell ref="B4:H4"/>
    <mergeCell ref="M7:O7"/>
    <mergeCell ref="H51:N51"/>
    <mergeCell ref="E9:E10"/>
    <mergeCell ref="D9:D10"/>
    <mergeCell ref="L9:P9"/>
    <mergeCell ref="G50:L50"/>
    <mergeCell ref="H49:N49"/>
    <mergeCell ref="G46:L46"/>
    <mergeCell ref="F9:K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Videotestbed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Zanda</cp:lastModifiedBy>
  <cp:lastPrinted>2015-06-18T06:02:16Z</cp:lastPrinted>
  <dcterms:created xsi:type="dcterms:W3CDTF">2013-07-18T10:42:12Z</dcterms:created>
  <dcterms:modified xsi:type="dcterms:W3CDTF">2015-06-19T06:39:42Z</dcterms:modified>
</cp:coreProperties>
</file>