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300" windowWidth="12405" windowHeight="12795"/>
  </bookViews>
  <sheets>
    <sheet name="Lokālā tāme 1" sheetId="4" r:id="rId1"/>
  </sheets>
  <calcPr calcId="144525"/>
</workbook>
</file>

<file path=xl/calcChain.xml><?xml version="1.0" encoding="utf-8"?>
<calcChain xmlns="http://schemas.openxmlformats.org/spreadsheetml/2006/main">
  <c r="O114" i="4" l="1"/>
  <c r="P114" i="4" s="1"/>
  <c r="N114" i="4"/>
  <c r="M114" i="4"/>
  <c r="L114" i="4"/>
  <c r="K114" i="4"/>
  <c r="O113" i="4"/>
  <c r="P113" i="4" s="1"/>
  <c r="N113" i="4"/>
  <c r="M113" i="4"/>
  <c r="L113" i="4"/>
  <c r="K113" i="4"/>
  <c r="O112" i="4"/>
  <c r="N112" i="4"/>
  <c r="P112" i="4" s="1"/>
  <c r="M112" i="4"/>
  <c r="L112" i="4"/>
  <c r="K112" i="4"/>
  <c r="O111" i="4"/>
  <c r="P111" i="4" s="1"/>
  <c r="N111" i="4"/>
  <c r="M111" i="4"/>
  <c r="L111" i="4"/>
  <c r="K111" i="4"/>
  <c r="O110" i="4"/>
  <c r="N110" i="4"/>
  <c r="P110" i="4" s="1"/>
  <c r="M110" i="4"/>
  <c r="L110" i="4"/>
  <c r="K110" i="4"/>
  <c r="O109" i="4"/>
  <c r="P109" i="4" s="1"/>
  <c r="N109" i="4"/>
  <c r="M109" i="4"/>
  <c r="L109" i="4"/>
  <c r="K109" i="4"/>
  <c r="O108" i="4"/>
  <c r="N108" i="4"/>
  <c r="P108" i="4" s="1"/>
  <c r="M108" i="4"/>
  <c r="L108" i="4"/>
  <c r="K108" i="4"/>
  <c r="O107" i="4"/>
  <c r="P107" i="4" s="1"/>
  <c r="N107" i="4"/>
  <c r="M107" i="4"/>
  <c r="L107" i="4"/>
  <c r="K107" i="4"/>
  <c r="O106" i="4"/>
  <c r="N106" i="4"/>
  <c r="P106" i="4" s="1"/>
  <c r="M106" i="4"/>
  <c r="L106" i="4"/>
  <c r="K106" i="4"/>
  <c r="O105" i="4"/>
  <c r="P105" i="4" s="1"/>
  <c r="N105" i="4"/>
  <c r="M105" i="4"/>
  <c r="L105" i="4"/>
  <c r="K105" i="4"/>
  <c r="O104" i="4"/>
  <c r="N104" i="4"/>
  <c r="P104" i="4" s="1"/>
  <c r="M104" i="4"/>
  <c r="L104" i="4"/>
  <c r="K104" i="4"/>
  <c r="O103" i="4"/>
  <c r="P103" i="4" s="1"/>
  <c r="N103" i="4"/>
  <c r="M103" i="4"/>
  <c r="L103" i="4"/>
  <c r="K103" i="4"/>
  <c r="O102" i="4"/>
  <c r="N102" i="4"/>
  <c r="P102" i="4" s="1"/>
  <c r="M102" i="4"/>
  <c r="L102" i="4"/>
  <c r="K102" i="4"/>
  <c r="O101" i="4"/>
  <c r="P101" i="4" s="1"/>
  <c r="N101" i="4"/>
  <c r="M101" i="4"/>
  <c r="L101" i="4"/>
  <c r="K101" i="4"/>
  <c r="O100" i="4"/>
  <c r="N100" i="4"/>
  <c r="P100" i="4" s="1"/>
  <c r="M100" i="4"/>
  <c r="L100" i="4"/>
  <c r="K100" i="4"/>
  <c r="O99" i="4"/>
  <c r="P99" i="4" s="1"/>
  <c r="N99" i="4"/>
  <c r="M99" i="4"/>
  <c r="L99" i="4"/>
  <c r="K99" i="4"/>
  <c r="O98" i="4"/>
  <c r="N98" i="4"/>
  <c r="P98" i="4" s="1"/>
  <c r="M98" i="4"/>
  <c r="L98" i="4"/>
  <c r="K98" i="4"/>
  <c r="O97" i="4"/>
  <c r="P97" i="4" s="1"/>
  <c r="N97" i="4"/>
  <c r="M97" i="4"/>
  <c r="L97" i="4"/>
  <c r="K97" i="4"/>
  <c r="O96" i="4"/>
  <c r="N96" i="4"/>
  <c r="P96" i="4" s="1"/>
  <c r="M96" i="4"/>
  <c r="L96" i="4"/>
  <c r="K96" i="4"/>
  <c r="O95" i="4"/>
  <c r="P95" i="4" s="1"/>
  <c r="N95" i="4"/>
  <c r="M95" i="4"/>
  <c r="L95" i="4"/>
  <c r="K95" i="4"/>
  <c r="O94" i="4"/>
  <c r="N94" i="4"/>
  <c r="P94" i="4" s="1"/>
  <c r="M94" i="4"/>
  <c r="L94" i="4"/>
  <c r="K94" i="4"/>
  <c r="O93" i="4"/>
  <c r="P93" i="4" s="1"/>
  <c r="N93" i="4"/>
  <c r="M93" i="4"/>
  <c r="L93" i="4"/>
  <c r="K93" i="4"/>
  <c r="O92" i="4"/>
  <c r="N92" i="4"/>
  <c r="P92" i="4" s="1"/>
  <c r="M92" i="4"/>
  <c r="L92" i="4"/>
  <c r="K92" i="4"/>
  <c r="O91" i="4"/>
  <c r="P91" i="4" s="1"/>
  <c r="N91" i="4"/>
  <c r="M91" i="4"/>
  <c r="L91" i="4"/>
  <c r="K91" i="4"/>
  <c r="O90" i="4"/>
  <c r="N90" i="4"/>
  <c r="P90" i="4" s="1"/>
  <c r="M90" i="4"/>
  <c r="L90" i="4"/>
  <c r="K90" i="4"/>
  <c r="O89" i="4"/>
  <c r="P89" i="4" s="1"/>
  <c r="N89" i="4"/>
  <c r="M89" i="4"/>
  <c r="L89" i="4"/>
  <c r="K89" i="4"/>
  <c r="O88" i="4"/>
  <c r="N88" i="4"/>
  <c r="P88" i="4" s="1"/>
  <c r="M88" i="4"/>
  <c r="L88" i="4"/>
  <c r="K88" i="4"/>
  <c r="O87" i="4"/>
  <c r="P87" i="4" s="1"/>
  <c r="N87" i="4"/>
  <c r="M87" i="4"/>
  <c r="L87" i="4"/>
  <c r="K87" i="4"/>
  <c r="O86" i="4"/>
  <c r="N86" i="4"/>
  <c r="P86" i="4" s="1"/>
  <c r="M86" i="4"/>
  <c r="L86" i="4"/>
  <c r="K86" i="4"/>
  <c r="O85" i="4"/>
  <c r="P85" i="4" s="1"/>
  <c r="N85" i="4"/>
  <c r="M85" i="4"/>
  <c r="L85" i="4"/>
  <c r="K85" i="4"/>
  <c r="O84" i="4"/>
  <c r="N84" i="4"/>
  <c r="P84" i="4" s="1"/>
  <c r="M84" i="4"/>
  <c r="L84" i="4"/>
  <c r="K84" i="4"/>
  <c r="O83" i="4"/>
  <c r="P83" i="4" s="1"/>
  <c r="N83" i="4"/>
  <c r="M83" i="4"/>
  <c r="L83" i="4"/>
  <c r="K83" i="4"/>
  <c r="O82" i="4"/>
  <c r="N82" i="4"/>
  <c r="P82" i="4" s="1"/>
  <c r="M82" i="4"/>
  <c r="L82" i="4"/>
  <c r="K82" i="4"/>
  <c r="O81" i="4"/>
  <c r="P81" i="4" s="1"/>
  <c r="N81" i="4"/>
  <c r="M81" i="4"/>
  <c r="L81" i="4"/>
  <c r="K81" i="4"/>
  <c r="O80" i="4"/>
  <c r="N80" i="4"/>
  <c r="P80" i="4" s="1"/>
  <c r="M80" i="4"/>
  <c r="L80" i="4"/>
  <c r="K80" i="4"/>
  <c r="O79" i="4"/>
  <c r="P79" i="4" s="1"/>
  <c r="N79" i="4"/>
  <c r="M79" i="4"/>
  <c r="L79" i="4"/>
  <c r="K79" i="4"/>
  <c r="O78" i="4"/>
  <c r="N78" i="4"/>
  <c r="P78" i="4" s="1"/>
  <c r="M78" i="4"/>
  <c r="L78" i="4"/>
  <c r="K78" i="4"/>
  <c r="O77" i="4"/>
  <c r="P77" i="4" s="1"/>
  <c r="N77" i="4"/>
  <c r="M77" i="4"/>
  <c r="L77" i="4"/>
  <c r="K77" i="4"/>
  <c r="O76" i="4"/>
  <c r="N76" i="4"/>
  <c r="P76" i="4" s="1"/>
  <c r="M76" i="4"/>
  <c r="L76" i="4"/>
  <c r="K76" i="4"/>
  <c r="O75" i="4"/>
  <c r="P75" i="4" s="1"/>
  <c r="N75" i="4"/>
  <c r="M75" i="4"/>
  <c r="L75" i="4"/>
  <c r="K75" i="4"/>
  <c r="O74" i="4"/>
  <c r="N74" i="4"/>
  <c r="P74" i="4" s="1"/>
  <c r="M74" i="4"/>
  <c r="L74" i="4"/>
  <c r="K74" i="4"/>
  <c r="O73" i="4"/>
  <c r="P73" i="4" s="1"/>
  <c r="N73" i="4"/>
  <c r="M73" i="4"/>
  <c r="L73" i="4"/>
  <c r="K73" i="4"/>
  <c r="O72" i="4"/>
  <c r="N72" i="4"/>
  <c r="P72" i="4" s="1"/>
  <c r="M72" i="4"/>
  <c r="L72" i="4"/>
  <c r="K72" i="4"/>
  <c r="O71" i="4"/>
  <c r="P71" i="4" s="1"/>
  <c r="N71" i="4"/>
  <c r="M71" i="4"/>
  <c r="L71" i="4"/>
  <c r="K71" i="4"/>
  <c r="O70" i="4"/>
  <c r="N70" i="4"/>
  <c r="P70" i="4" s="1"/>
  <c r="M70" i="4"/>
  <c r="L70" i="4"/>
  <c r="K70" i="4"/>
  <c r="O69" i="4"/>
  <c r="P69" i="4" s="1"/>
  <c r="N69" i="4"/>
  <c r="M69" i="4"/>
  <c r="L69" i="4"/>
  <c r="K69" i="4"/>
  <c r="O68" i="4"/>
  <c r="N68" i="4"/>
  <c r="P68" i="4" s="1"/>
  <c r="M68" i="4"/>
  <c r="L68" i="4"/>
  <c r="K68" i="4"/>
  <c r="O67" i="4"/>
  <c r="P67" i="4" s="1"/>
  <c r="N67" i="4"/>
  <c r="M67" i="4"/>
  <c r="L67" i="4"/>
  <c r="K67" i="4"/>
  <c r="O66" i="4"/>
  <c r="N66" i="4"/>
  <c r="P66" i="4" s="1"/>
  <c r="M66" i="4"/>
  <c r="L66" i="4"/>
  <c r="K66" i="4"/>
  <c r="O65" i="4"/>
  <c r="P65" i="4" s="1"/>
  <c r="N65" i="4"/>
  <c r="M65" i="4"/>
  <c r="L65" i="4"/>
  <c r="K65" i="4"/>
  <c r="O63" i="4"/>
  <c r="N63" i="4"/>
  <c r="P63" i="4" s="1"/>
  <c r="M63" i="4"/>
  <c r="L63" i="4"/>
  <c r="K63" i="4"/>
  <c r="O62" i="4"/>
  <c r="P62" i="4" s="1"/>
  <c r="N62" i="4"/>
  <c r="M62" i="4"/>
  <c r="L62" i="4"/>
  <c r="K62" i="4"/>
  <c r="O61" i="4"/>
  <c r="N61" i="4"/>
  <c r="P61" i="4" s="1"/>
  <c r="M61" i="4"/>
  <c r="L61" i="4"/>
  <c r="K61" i="4"/>
  <c r="O60" i="4"/>
  <c r="P60" i="4" s="1"/>
  <c r="N60" i="4"/>
  <c r="M60" i="4"/>
  <c r="L60" i="4"/>
  <c r="K60" i="4"/>
  <c r="O59" i="4"/>
  <c r="N59" i="4"/>
  <c r="P59" i="4" s="1"/>
  <c r="M59" i="4"/>
  <c r="L59" i="4"/>
  <c r="K59" i="4"/>
  <c r="O58" i="4"/>
  <c r="P58" i="4" s="1"/>
  <c r="N58" i="4"/>
  <c r="M58" i="4"/>
  <c r="L58" i="4"/>
  <c r="K58" i="4"/>
  <c r="O57" i="4"/>
  <c r="N57" i="4"/>
  <c r="P57" i="4" s="1"/>
  <c r="M57" i="4"/>
  <c r="L57" i="4"/>
  <c r="K57" i="4"/>
  <c r="O55" i="4"/>
  <c r="P55" i="4" s="1"/>
  <c r="N55" i="4"/>
  <c r="M55" i="4"/>
  <c r="L55" i="4"/>
  <c r="K55" i="4"/>
  <c r="O54" i="4"/>
  <c r="N54" i="4"/>
  <c r="P54" i="4" s="1"/>
  <c r="M54" i="4"/>
  <c r="L54" i="4"/>
  <c r="K54" i="4"/>
  <c r="O53" i="4"/>
  <c r="P53" i="4" s="1"/>
  <c r="N53" i="4"/>
  <c r="M53" i="4"/>
  <c r="L53" i="4"/>
  <c r="K53" i="4"/>
  <c r="O52" i="4"/>
  <c r="N52" i="4"/>
  <c r="P52" i="4" s="1"/>
  <c r="M52" i="4"/>
  <c r="M115" i="4" s="1"/>
  <c r="P120" i="4" s="1"/>
  <c r="L52" i="4"/>
  <c r="K52" i="4"/>
  <c r="O50" i="4"/>
  <c r="P50" i="4" s="1"/>
  <c r="N50" i="4"/>
  <c r="M50" i="4"/>
  <c r="L50" i="4"/>
  <c r="L115" i="4" s="1"/>
  <c r="K50" i="4"/>
  <c r="O49" i="4"/>
  <c r="N49" i="4"/>
  <c r="P49" i="4" s="1"/>
  <c r="M49" i="4"/>
  <c r="L49" i="4"/>
  <c r="K49" i="4"/>
  <c r="O48" i="4"/>
  <c r="P48" i="4" s="1"/>
  <c r="N48" i="4"/>
  <c r="M48" i="4"/>
  <c r="L48" i="4"/>
  <c r="K48" i="4"/>
  <c r="O47" i="4"/>
  <c r="N47" i="4"/>
  <c r="P47" i="4" s="1"/>
  <c r="M47" i="4"/>
  <c r="L47" i="4"/>
  <c r="K47" i="4"/>
  <c r="O46" i="4"/>
  <c r="P46" i="4" s="1"/>
  <c r="N46" i="4"/>
  <c r="M46" i="4"/>
  <c r="L46" i="4"/>
  <c r="K46" i="4"/>
  <c r="O45" i="4"/>
  <c r="N45" i="4"/>
  <c r="P45" i="4" s="1"/>
  <c r="M45" i="4"/>
  <c r="L45" i="4"/>
  <c r="K45" i="4"/>
  <c r="O44" i="4"/>
  <c r="P44" i="4" s="1"/>
  <c r="N44" i="4"/>
  <c r="M44" i="4"/>
  <c r="L44" i="4"/>
  <c r="K44" i="4"/>
  <c r="O43" i="4"/>
  <c r="N43" i="4"/>
  <c r="P43" i="4" s="1"/>
  <c r="M43" i="4"/>
  <c r="L43" i="4"/>
  <c r="K43" i="4"/>
  <c r="O42" i="4"/>
  <c r="P42" i="4" s="1"/>
  <c r="N42" i="4"/>
  <c r="M42" i="4"/>
  <c r="L42" i="4"/>
  <c r="K42" i="4"/>
  <c r="O41" i="4"/>
  <c r="N41" i="4"/>
  <c r="P41" i="4" s="1"/>
  <c r="M41" i="4"/>
  <c r="L41" i="4"/>
  <c r="K41" i="4"/>
  <c r="O40" i="4"/>
  <c r="P40" i="4" s="1"/>
  <c r="N40" i="4"/>
  <c r="M40" i="4"/>
  <c r="L40" i="4"/>
  <c r="K40" i="4"/>
  <c r="O39" i="4"/>
  <c r="N39" i="4"/>
  <c r="M39" i="4"/>
  <c r="P39" i="4" s="1"/>
  <c r="L39" i="4"/>
  <c r="K39" i="4"/>
  <c r="O38" i="4"/>
  <c r="P38" i="4" s="1"/>
  <c r="N38" i="4"/>
  <c r="M38" i="4"/>
  <c r="L38" i="4"/>
  <c r="K38" i="4"/>
  <c r="O37" i="4"/>
  <c r="N37" i="4"/>
  <c r="M37" i="4"/>
  <c r="P37" i="4" s="1"/>
  <c r="L37" i="4"/>
  <c r="K37" i="4"/>
  <c r="O36" i="4"/>
  <c r="P36" i="4" s="1"/>
  <c r="N36" i="4"/>
  <c r="M36" i="4"/>
  <c r="L36" i="4"/>
  <c r="K36" i="4"/>
  <c r="O35" i="4"/>
  <c r="N35" i="4"/>
  <c r="M35" i="4"/>
  <c r="P35" i="4" s="1"/>
  <c r="L35" i="4"/>
  <c r="K35" i="4"/>
  <c r="O33" i="4"/>
  <c r="P33" i="4" s="1"/>
  <c r="N33" i="4"/>
  <c r="M33" i="4"/>
  <c r="L33" i="4"/>
  <c r="K33" i="4"/>
  <c r="O32" i="4"/>
  <c r="N32" i="4"/>
  <c r="M32" i="4"/>
  <c r="P32" i="4" s="1"/>
  <c r="L32" i="4"/>
  <c r="K32" i="4"/>
  <c r="O31" i="4"/>
  <c r="P31" i="4" s="1"/>
  <c r="N31" i="4"/>
  <c r="M31" i="4"/>
  <c r="L31" i="4"/>
  <c r="K31" i="4"/>
  <c r="O30" i="4"/>
  <c r="N30" i="4"/>
  <c r="M30" i="4"/>
  <c r="P30" i="4" s="1"/>
  <c r="L30" i="4"/>
  <c r="K30" i="4"/>
  <c r="O29" i="4"/>
  <c r="P29" i="4" s="1"/>
  <c r="N29" i="4"/>
  <c r="M29" i="4"/>
  <c r="L29" i="4"/>
  <c r="K29" i="4"/>
  <c r="O28" i="4"/>
  <c r="N28" i="4"/>
  <c r="M28" i="4"/>
  <c r="P28" i="4" s="1"/>
  <c r="L28" i="4"/>
  <c r="K28" i="4"/>
  <c r="O27" i="4"/>
  <c r="P27" i="4" s="1"/>
  <c r="N27" i="4"/>
  <c r="M27" i="4"/>
  <c r="L27" i="4"/>
  <c r="K27" i="4"/>
  <c r="O26" i="4"/>
  <c r="N26" i="4"/>
  <c r="M26" i="4"/>
  <c r="P26" i="4" s="1"/>
  <c r="L26" i="4"/>
  <c r="K26" i="4"/>
  <c r="O25" i="4"/>
  <c r="P25" i="4" s="1"/>
  <c r="N25" i="4"/>
  <c r="M25" i="4"/>
  <c r="L25" i="4"/>
  <c r="K25" i="4"/>
  <c r="O24" i="4"/>
  <c r="N24" i="4"/>
  <c r="M24" i="4"/>
  <c r="P24" i="4" s="1"/>
  <c r="L24" i="4"/>
  <c r="K24" i="4"/>
  <c r="O23" i="4"/>
  <c r="P23" i="4" s="1"/>
  <c r="N23" i="4"/>
  <c r="M23" i="4"/>
  <c r="L23" i="4"/>
  <c r="K23" i="4"/>
  <c r="O22" i="4"/>
  <c r="N22" i="4"/>
  <c r="M22" i="4"/>
  <c r="P22" i="4" s="1"/>
  <c r="L22" i="4"/>
  <c r="K22" i="4"/>
  <c r="O21" i="4"/>
  <c r="P21" i="4" s="1"/>
  <c r="N21" i="4"/>
  <c r="M21" i="4"/>
  <c r="L21" i="4"/>
  <c r="K21" i="4"/>
  <c r="O19" i="4"/>
  <c r="N19" i="4"/>
  <c r="M19" i="4"/>
  <c r="P19" i="4" s="1"/>
  <c r="L19" i="4"/>
  <c r="K19" i="4"/>
  <c r="O18" i="4"/>
  <c r="P18" i="4" s="1"/>
  <c r="N18" i="4"/>
  <c r="M18" i="4"/>
  <c r="L18" i="4"/>
  <c r="K18" i="4"/>
  <c r="O17" i="4"/>
  <c r="N17" i="4"/>
  <c r="M17" i="4"/>
  <c r="P17" i="4" s="1"/>
  <c r="L17" i="4"/>
  <c r="K17" i="4"/>
  <c r="O16" i="4"/>
  <c r="P16" i="4" s="1"/>
  <c r="N16" i="4"/>
  <c r="M16" i="4"/>
  <c r="L16" i="4"/>
  <c r="K16" i="4"/>
  <c r="O15" i="4"/>
  <c r="N15" i="4"/>
  <c r="M15" i="4"/>
  <c r="P15" i="4" s="1"/>
  <c r="L15" i="4"/>
  <c r="K15" i="4"/>
  <c r="O56" i="4"/>
  <c r="P56" i="4" s="1"/>
  <c r="N56" i="4"/>
  <c r="M56" i="4"/>
  <c r="L56" i="4"/>
  <c r="K56" i="4"/>
  <c r="N115" i="4"/>
  <c r="P116" i="4"/>
  <c r="P115" i="4" l="1"/>
  <c r="P117" i="4" s="1"/>
  <c r="O115" i="4"/>
  <c r="P118" i="4" l="1"/>
  <c r="P119" i="4"/>
  <c r="P121" i="4" s="1"/>
  <c r="P122" i="4" l="1"/>
  <c r="P123" i="4"/>
  <c r="P9" i="4"/>
</calcChain>
</file>

<file path=xl/sharedStrings.xml><?xml version="1.0" encoding="utf-8"?>
<sst xmlns="http://schemas.openxmlformats.org/spreadsheetml/2006/main" count="230" uniqueCount="150">
  <si>
    <t>Darba nosaukums</t>
  </si>
  <si>
    <t>m²</t>
  </si>
  <si>
    <t>m</t>
  </si>
  <si>
    <t>Esošo  griestu demontāža</t>
  </si>
  <si>
    <t>Sienu pamatnes sagatavošana, špaktelēšana un slīpēšana</t>
  </si>
  <si>
    <t xml:space="preserve">Sienu krāsošana </t>
  </si>
  <si>
    <t>t.m.</t>
  </si>
  <si>
    <t>gab</t>
  </si>
  <si>
    <t>kompl</t>
  </si>
  <si>
    <t>ELEKTRĪBA</t>
  </si>
  <si>
    <t>Demontēt veco instalāciju</t>
  </si>
  <si>
    <t>SIGNALIZĀCIJA</t>
  </si>
  <si>
    <t>Izpilddokumentācija</t>
  </si>
  <si>
    <t xml:space="preserve">Būvgružu izvešana </t>
  </si>
  <si>
    <t>komp</t>
  </si>
  <si>
    <t>KOPĀ:</t>
  </si>
  <si>
    <t>Tiešās izmaksas KOPĀ</t>
  </si>
  <si>
    <t>Attīstība (Peļņa)</t>
  </si>
  <si>
    <t>Kopā:</t>
  </si>
  <si>
    <t>PVN:</t>
  </si>
  <si>
    <t>Pavisam būvniecības izmaksas:</t>
  </si>
  <si>
    <t>Darba alga</t>
  </si>
  <si>
    <t>Materiāli</t>
  </si>
  <si>
    <t>Mehānismi</t>
  </si>
  <si>
    <t>Nr.p.k.</t>
  </si>
  <si>
    <t>Mērv.</t>
  </si>
  <si>
    <t>Daudz.</t>
  </si>
  <si>
    <r>
      <t>Virsizdevumi (</t>
    </r>
    <r>
      <rPr>
        <i/>
        <sz val="9"/>
        <rFont val="Times New Roman"/>
        <family val="1"/>
        <charset val="186"/>
      </rPr>
      <t>t.sk. Darba aizsardzība</t>
    </r>
    <r>
      <rPr>
        <sz val="9"/>
        <rFont val="Times New Roman"/>
        <family val="1"/>
        <charset val="186"/>
      </rPr>
      <t xml:space="preserve">) </t>
    </r>
  </si>
  <si>
    <t>laika norma c/h</t>
  </si>
  <si>
    <t>Kopā</t>
  </si>
  <si>
    <t>Darbietilpība (c/h)</t>
  </si>
  <si>
    <t>Summa</t>
  </si>
  <si>
    <t>Darba devēja sociālais nodoklis (no d/ algas)</t>
  </si>
  <si>
    <t>Parketa lakošana 2x</t>
  </si>
  <si>
    <t>m2</t>
  </si>
  <si>
    <t>Ugunsdrošibas optiskie dūmu sensori,demontāža - montāža</t>
  </si>
  <si>
    <t>Signalizācijas kabelis 2x0,8</t>
  </si>
  <si>
    <t>Vienības izmaksas EUR</t>
  </si>
  <si>
    <t>Kopējās izmaksas EUR</t>
  </si>
  <si>
    <t>EUR</t>
  </si>
  <si>
    <t>Darba samaksas likme (EUR/h)</t>
  </si>
  <si>
    <t>Avārijas izejas gaismekļi</t>
  </si>
  <si>
    <t>Slēdži, pārslēdži</t>
  </si>
  <si>
    <r>
      <rPr>
        <b/>
        <sz val="10"/>
        <rFont val="Times New Roman"/>
        <family val="1"/>
        <charset val="186"/>
      </rPr>
      <t>Objekta adrese:</t>
    </r>
    <r>
      <rPr>
        <sz val="10"/>
        <rFont val="Times New Roman"/>
        <family val="1"/>
        <charset val="186"/>
      </rPr>
      <t xml:space="preserve"> Dzērbenes iela 14, Rīga, LV-1006</t>
    </r>
  </si>
  <si>
    <t>Sastādīja_____________________________</t>
  </si>
  <si>
    <t xml:space="preserve">              Pārbaudīja:__________________________</t>
  </si>
  <si>
    <t xml:space="preserve">                             (paraksts un tā atšifrējums, datums)</t>
  </si>
  <si>
    <t xml:space="preserve">LOKĀLĀ TĀME Nr. 1 </t>
  </si>
  <si>
    <t>Tāmes izmaksas bez PVN, EUR</t>
  </si>
  <si>
    <t>Tāme sastādīta 2014.gada 11. jūlijā</t>
  </si>
  <si>
    <t>Materiālu, grunts apmaiņas un būvgružu transporta izdevumi</t>
  </si>
  <si>
    <t>Esošo alumīja konstrukciju un logu demontāža demontāža</t>
  </si>
  <si>
    <t>kompl.</t>
  </si>
  <si>
    <t>gb</t>
  </si>
  <si>
    <t xml:space="preserve">durvju montāža </t>
  </si>
  <si>
    <t>Jumta plaknes attīrīšana izgatavošana</t>
  </si>
  <si>
    <t>Ikšējās notekas</t>
  </si>
  <si>
    <t>Skārda parapets pa perimetru ar stiprinājumiem</t>
  </si>
  <si>
    <t>Esošo skārdu demontāža</t>
  </si>
  <si>
    <t>Pielaidums skārda ar stirpinājumiem</t>
  </si>
  <si>
    <t>Vates stūrīšu izgatavošana montāža lai neveidotos 90 grādu stūris.</t>
  </si>
  <si>
    <t>Siltumizolācija Putupolist EPS 100 (100mm)</t>
  </si>
  <si>
    <t>Siltumizolācija cietā akmensvate ( 20mm )</t>
  </si>
  <si>
    <t>Siltumizolācijas stiprinājumi</t>
  </si>
  <si>
    <t>Bitumena ruļļu materiāls apakšklājs 140g/pol 3kg -15 vai analogs</t>
  </si>
  <si>
    <t>Bitumena ruļļu materiāls virsklājs 220 g/pol 5,5 kg -20 vai analogs</t>
  </si>
  <si>
    <t xml:space="preserve">Gāze </t>
  </si>
  <si>
    <t>balon.</t>
  </si>
  <si>
    <t xml:space="preserve">Airātori </t>
  </si>
  <si>
    <t>Pamatu atrakšana, aizbēršana</t>
  </si>
  <si>
    <t xml:space="preserve">m² </t>
  </si>
  <si>
    <t>Pamatu siltināšana ar ekstrodēto putu polistirolu 50mm ar līmēšanu ,dībeļošanu,armēšanu,sietu,gruntēšanu,dekoratīvais apmetums un krāsošana.Gatavs produkts.</t>
  </si>
  <si>
    <t>Gala sienu siltināšana ar EPS 60 (100mm) polistirolu  ar līmēšanu, dībeļošanu,armēšanu,sietu,gruntēšanu,dekoratīvais apmetums un krāsošana.Gatavs produkts.</t>
  </si>
  <si>
    <t xml:space="preserve">Cokola profils </t>
  </si>
  <si>
    <t>Stūri fasādes</t>
  </si>
  <si>
    <t>Esošās alumīnija fasādes demontāža</t>
  </si>
  <si>
    <t>Logu palodžu demontāža</t>
  </si>
  <si>
    <t>Impostu nosegu demontāža</t>
  </si>
  <si>
    <t xml:space="preserve">Jaunu impostu nosegu montāža skārds 0,5mm,  krāsots, </t>
  </si>
  <si>
    <t>Logu palodžu montāža, 0,5mm skārds, platums 300mm, stiprinājumi</t>
  </si>
  <si>
    <t>Kokmateriāls antiseptizēts fasādes latojumam</t>
  </si>
  <si>
    <t>m3</t>
  </si>
  <si>
    <t>Latojuma ieklāšana</t>
  </si>
  <si>
    <t>Siltumizolācijas iekl. akmensvate 100mm Lamda 0,037</t>
  </si>
  <si>
    <t>Vējaplēves ieklāšana</t>
  </si>
  <si>
    <t>Alumīnija fasādes atpakaļ montāža</t>
  </si>
  <si>
    <t>Stalažu īre</t>
  </si>
  <si>
    <t>obj</t>
  </si>
  <si>
    <t>Grīdas pamatnes sagatavošana</t>
  </si>
  <si>
    <t>Parketa ozolkoka ieklāšana</t>
  </si>
  <si>
    <t>Piekārto griestu ierīkošana l ar nepieciešajamiem stiprinājumiem</t>
  </si>
  <si>
    <t>Logu aiļu iekšējā apdare</t>
  </si>
  <si>
    <t>Stāvvadu un pievadu apšūšana ar mitrumizturīgo ģipškartonu līdz piekārtajiem griestiem</t>
  </si>
  <si>
    <t>Revīzijas lūku izbūve stāvvadiem</t>
  </si>
  <si>
    <t>Telpu sakopšana</t>
  </si>
  <si>
    <t>kpl</t>
  </si>
  <si>
    <t>Cauruļvadu sistēmas demontāža demontāža</t>
  </si>
  <si>
    <t>Radiatoru demontāža</t>
  </si>
  <si>
    <t>Jaunas cauruļvadu sistēmas montāža</t>
  </si>
  <si>
    <t>Jaunu radiatoru uzstādišana</t>
  </si>
  <si>
    <t>Termoregulatoru uzstādišana</t>
  </si>
  <si>
    <t>Noslēgarmatūras uzstādišana</t>
  </si>
  <si>
    <t>instalāciju savienojumi, līkumi, pārejas</t>
  </si>
  <si>
    <t>ŪDENSDZĒŠIBAS SISTĒMA</t>
  </si>
  <si>
    <t>ugunsdzēsības cauruļu demontāža</t>
  </si>
  <si>
    <t>Noslēgarmatūra DN 50</t>
  </si>
  <si>
    <t>Ugunsdzēsības caurules montāža DN 50</t>
  </si>
  <si>
    <t>izolācija caurulei</t>
  </si>
  <si>
    <t>Instalāciju savienojumi, līkumi, pārejas u.c.</t>
  </si>
  <si>
    <t>LIETUS NOTEKAS</t>
  </si>
  <si>
    <t>Stāvvada  demontāža</t>
  </si>
  <si>
    <t>Stāvvada montāža</t>
  </si>
  <si>
    <t>Instalāciju savienojumi, traps, pārejas u.c.</t>
  </si>
  <si>
    <t xml:space="preserve">Esošo gaismas ķermeņu, sadaļu, kabeļu un pievadu demontāža </t>
  </si>
  <si>
    <r>
      <t xml:space="preserve">Spēka sadale ar ievada slēdzi </t>
    </r>
    <r>
      <rPr>
        <sz val="9"/>
        <color indexed="10"/>
        <rFont val="Arial"/>
        <family val="2"/>
      </rPr>
      <t>3P un grupu automātiem</t>
    </r>
  </si>
  <si>
    <t>gab.</t>
  </si>
  <si>
    <t>Apgaismojuma sadale ar ievada slēdzi un elektriskā apgaismojuma agrupu utomātiem</t>
  </si>
  <si>
    <t>Nozarkārba gaismas ķermenim</t>
  </si>
  <si>
    <t>Gaismekļi</t>
  </si>
  <si>
    <t>Kabeļu kanāls ar stiprinājumiem</t>
  </si>
  <si>
    <t>Elektriskais kabelis 5x6mm²</t>
  </si>
  <si>
    <t>Elektriskais kabelis 3x2,5mm²</t>
  </si>
  <si>
    <t xml:space="preserve">Rozetes montējamas kabeļu kanālā </t>
  </si>
  <si>
    <t>Datortīkla ierīkošana ar UTP kabeli 6 kat</t>
  </si>
  <si>
    <t>Palīgmateriāli, stiprinājumi</t>
  </si>
  <si>
    <t>Ugunsdrošības trauksmes sistēmas projekts</t>
  </si>
  <si>
    <t xml:space="preserve">Kustības detektori </t>
  </si>
  <si>
    <t>Ugundrošības  devēji detektori</t>
  </si>
  <si>
    <t>Stiprinājumi, palīgmateriali</t>
  </si>
  <si>
    <t>Ugunsdrošības signalizācijas pieslēgšana centrālajai pultij</t>
  </si>
  <si>
    <t>Datorrozetes RJ-45 6 kat</t>
  </si>
  <si>
    <t xml:space="preserve">Vecā grīdas seguma, grīdlīstu demontāža </t>
  </si>
  <si>
    <t>Parketa sl\ip\e\sana</t>
  </si>
  <si>
    <t>Ugunsdrošības skapji</t>
  </si>
  <si>
    <t>Elektriskais kabelis NYM 3x1,5mm² vai analogs</t>
  </si>
  <si>
    <t>Kabelis NYM-3x2,5 mm2 ai analogs</t>
  </si>
  <si>
    <t xml:space="preserve">Apsardzes signalizācijas  pieslēgšana pie centrālās pults </t>
  </si>
  <si>
    <t>ALUMĪNIJA KONSTRUKCIJAS</t>
  </si>
  <si>
    <t>jUMTS</t>
  </si>
  <si>
    <t>SILTINĀŠANA</t>
  </si>
  <si>
    <t>ZĀLES REMONTS</t>
  </si>
  <si>
    <t>SANTEHNISKIE DARBI</t>
  </si>
  <si>
    <t>APKURES SISTĒMA</t>
  </si>
  <si>
    <t>Izpildokumentācija</t>
  </si>
  <si>
    <t>Jaunu logu bloku montāža h=2.95. l=2.85</t>
  </si>
  <si>
    <t>Jaun sverams bloks h=2.95. l=1.15</t>
  </si>
  <si>
    <t>Jaunu alumīja konstrukciju montāža</t>
  </si>
  <si>
    <t xml:space="preserve">             (paraksts un tā atšifrējums, datums)                       </t>
  </si>
  <si>
    <r>
      <rPr>
        <b/>
        <sz val="10"/>
        <rFont val="Times New Roman"/>
        <family val="1"/>
        <charset val="186"/>
      </rPr>
      <t xml:space="preserve">Objekta nosaukums:  </t>
    </r>
    <r>
      <rPr>
        <sz val="10"/>
        <rFont val="Times New Roman"/>
        <family val="1"/>
        <charset val="186"/>
      </rPr>
      <t>"Elektronikas un datorzinātņu institūta korpusa renovācija un konferenču zāles remonts</t>
    </r>
  </si>
  <si>
    <t>Pasūtījuma Nr.: „Elektronikas un datorzinātņu institūta „A” korpusa ārējo konstrukciju vienkāršota  renovācija un konferenču zāles remonts projekta  „(IKSA-CENTRS) Informācijas, komunikāciju un signālapstrādes tehnoloģiju valsts nozīmes pētniecības centra izveide” (Nr.2011/0044/2DP/2.1.1.3.1./11/IPIA/VIAA/006) aktivitāšu ietvaros, iepirkuma identifikācijas numurs EDI 2014/9/AK.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</si>
</sst>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204"/>
    </font>
    <font>
      <sz val="9"/>
      <name val="Arial"/>
      <family val="2"/>
      <charset val="186"/>
    </font>
    <font>
      <sz val="10"/>
      <name val="Arial"/>
      <charset val="186"/>
    </font>
    <font>
      <sz val="9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9"/>
      <color indexed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27" fillId="0" borderId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6" applyNumberFormat="0" applyFill="0" applyAlignment="0" applyProtection="0"/>
    <xf numFmtId="0" fontId="14" fillId="8" borderId="0" applyNumberFormat="0" applyBorder="0" applyAlignment="0" applyProtection="0"/>
    <xf numFmtId="0" fontId="1" fillId="0" borderId="0"/>
    <xf numFmtId="0" fontId="25" fillId="0" borderId="0"/>
    <xf numFmtId="0" fontId="1" fillId="0" borderId="0" applyFill="0" applyProtection="0"/>
    <xf numFmtId="0" fontId="1" fillId="0" borderId="0" applyFill="0" applyProtection="0"/>
    <xf numFmtId="0" fontId="1" fillId="0" borderId="0" applyFill="0" applyProtection="0"/>
    <xf numFmtId="0" fontId="1" fillId="0" borderId="0" applyFill="0" applyProtection="0"/>
    <xf numFmtId="0" fontId="1" fillId="0" borderId="0" applyFill="0" applyProtection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4" borderId="7" applyNumberFormat="0" applyFont="0" applyAlignment="0" applyProtection="0"/>
    <xf numFmtId="0" fontId="15" fillId="2" borderId="8" applyNumberFormat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1" fillId="0" borderId="0"/>
  </cellStyleXfs>
  <cellXfs count="166">
    <xf numFmtId="0" fontId="0" fillId="0" borderId="0" xfId="0"/>
    <xf numFmtId="0" fontId="21" fillId="0" borderId="0" xfId="46" applyFont="1" applyBorder="1" applyAlignment="1">
      <alignment horizontal="center"/>
    </xf>
    <xf numFmtId="49" fontId="20" fillId="0" borderId="0" xfId="46" applyNumberFormat="1" applyFont="1" applyFill="1" applyBorder="1" applyAlignment="1">
      <alignment horizontal="center"/>
    </xf>
    <xf numFmtId="0" fontId="20" fillId="0" borderId="0" xfId="46" applyFont="1" applyFill="1" applyBorder="1" applyAlignment="1">
      <alignment horizontal="center"/>
    </xf>
    <xf numFmtId="2" fontId="20" fillId="0" borderId="0" xfId="46" applyNumberFormat="1" applyFont="1" applyFill="1" applyBorder="1" applyAlignment="1">
      <alignment horizontal="center"/>
    </xf>
    <xf numFmtId="0" fontId="1" fillId="0" borderId="0" xfId="46" applyBorder="1"/>
    <xf numFmtId="2" fontId="0" fillId="0" borderId="0" xfId="0" applyNumberFormat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 vertical="center" wrapText="1"/>
    </xf>
    <xf numFmtId="0" fontId="22" fillId="0" borderId="0" xfId="0" applyFont="1" applyBorder="1" applyAlignment="1">
      <alignment horizontal="centerContinuous" vertical="center"/>
    </xf>
    <xf numFmtId="2" fontId="22" fillId="0" borderId="0" xfId="0" applyNumberFormat="1" applyFont="1" applyBorder="1" applyAlignment="1">
      <alignment horizontal="centerContinuous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2" fontId="22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centerContinuous" vertical="center"/>
    </xf>
    <xf numFmtId="0" fontId="26" fillId="0" borderId="10" xfId="46" applyFont="1" applyBorder="1" applyAlignment="1">
      <alignment horizontal="center"/>
    </xf>
    <xf numFmtId="0" fontId="28" fillId="0" borderId="11" xfId="46" applyFont="1" applyBorder="1" applyAlignment="1">
      <alignment horizontal="center"/>
    </xf>
    <xf numFmtId="2" fontId="26" fillId="0" borderId="12" xfId="46" applyNumberFormat="1" applyFont="1" applyBorder="1" applyAlignment="1">
      <alignment horizontal="center"/>
    </xf>
    <xf numFmtId="0" fontId="28" fillId="0" borderId="13" xfId="46" applyFont="1" applyBorder="1" applyAlignment="1">
      <alignment horizontal="center"/>
    </xf>
    <xf numFmtId="0" fontId="26" fillId="0" borderId="13" xfId="46" applyFont="1" applyFill="1" applyBorder="1" applyAlignment="1"/>
    <xf numFmtId="9" fontId="26" fillId="0" borderId="13" xfId="46" applyNumberFormat="1" applyFont="1" applyFill="1" applyBorder="1" applyAlignment="1">
      <alignment horizontal="center"/>
    </xf>
    <xf numFmtId="0" fontId="26" fillId="18" borderId="14" xfId="46" applyFont="1" applyFill="1" applyBorder="1" applyAlignment="1"/>
    <xf numFmtId="2" fontId="26" fillId="0" borderId="12" xfId="46" applyNumberFormat="1" applyFont="1" applyFill="1" applyBorder="1" applyAlignment="1">
      <alignment horizontal="center"/>
    </xf>
    <xf numFmtId="2" fontId="28" fillId="19" borderId="15" xfId="46" applyNumberFormat="1" applyFont="1" applyFill="1" applyBorder="1" applyAlignment="1">
      <alignment horizontal="center"/>
    </xf>
    <xf numFmtId="0" fontId="28" fillId="0" borderId="13" xfId="46" applyFont="1" applyFill="1" applyBorder="1" applyAlignment="1">
      <alignment horizontal="center"/>
    </xf>
    <xf numFmtId="164" fontId="26" fillId="0" borderId="13" xfId="46" applyNumberFormat="1" applyFont="1" applyFill="1" applyBorder="1" applyAlignment="1">
      <alignment horizontal="center"/>
    </xf>
    <xf numFmtId="0" fontId="26" fillId="0" borderId="10" xfId="46" applyNumberFormat="1" applyFont="1" applyFill="1" applyBorder="1" applyAlignment="1">
      <alignment horizontal="center" vertical="center"/>
    </xf>
    <xf numFmtId="0" fontId="26" fillId="0" borderId="16" xfId="46" applyFont="1" applyBorder="1" applyAlignment="1">
      <alignment horizontal="center"/>
    </xf>
    <xf numFmtId="0" fontId="24" fillId="0" borderId="14" xfId="58" applyFont="1" applyFill="1" applyBorder="1" applyAlignment="1">
      <alignment horizontal="center" vertical="center" wrapText="1"/>
    </xf>
    <xf numFmtId="0" fontId="24" fillId="0" borderId="15" xfId="58" applyFont="1" applyFill="1" applyBorder="1" applyAlignment="1">
      <alignment horizontal="center" vertical="center" wrapText="1"/>
    </xf>
    <xf numFmtId="10" fontId="26" fillId="0" borderId="11" xfId="46" applyNumberFormat="1" applyFont="1" applyFill="1" applyBorder="1" applyAlignment="1">
      <alignment horizontal="center"/>
    </xf>
    <xf numFmtId="0" fontId="28" fillId="0" borderId="11" xfId="46" applyFont="1" applyFill="1" applyBorder="1" applyAlignment="1">
      <alignment horizontal="center"/>
    </xf>
    <xf numFmtId="2" fontId="26" fillId="0" borderId="17" xfId="46" applyNumberFormat="1" applyFont="1" applyBorder="1" applyAlignment="1">
      <alignment horizontal="center"/>
    </xf>
    <xf numFmtId="0" fontId="26" fillId="0" borderId="18" xfId="46" applyFont="1" applyBorder="1" applyAlignment="1">
      <alignment horizontal="center"/>
    </xf>
    <xf numFmtId="0" fontId="26" fillId="0" borderId="14" xfId="46" applyFont="1" applyFill="1" applyBorder="1" applyAlignment="1">
      <alignment horizontal="center"/>
    </xf>
    <xf numFmtId="0" fontId="28" fillId="0" borderId="14" xfId="46" applyFont="1" applyFill="1" applyBorder="1" applyAlignment="1">
      <alignment horizontal="center"/>
    </xf>
    <xf numFmtId="0" fontId="28" fillId="0" borderId="14" xfId="46" applyFont="1" applyBorder="1" applyAlignment="1">
      <alignment horizontal="center"/>
    </xf>
    <xf numFmtId="2" fontId="28" fillId="0" borderId="15" xfId="46" applyNumberFormat="1" applyFont="1" applyBorder="1" applyAlignment="1">
      <alignment horizontal="center"/>
    </xf>
    <xf numFmtId="9" fontId="26" fillId="0" borderId="11" xfId="46" applyNumberFormat="1" applyFont="1" applyFill="1" applyBorder="1" applyAlignment="1">
      <alignment horizontal="center"/>
    </xf>
    <xf numFmtId="0" fontId="26" fillId="0" borderId="11" xfId="46" applyFont="1" applyFill="1" applyBorder="1" applyAlignment="1">
      <alignment horizontal="center"/>
    </xf>
    <xf numFmtId="2" fontId="26" fillId="0" borderId="11" xfId="46" applyNumberFormat="1" applyFont="1" applyBorder="1" applyAlignment="1">
      <alignment horizontal="center"/>
    </xf>
    <xf numFmtId="0" fontId="26" fillId="0" borderId="11" xfId="46" applyFont="1" applyBorder="1"/>
    <xf numFmtId="0" fontId="26" fillId="0" borderId="19" xfId="46" applyFont="1" applyFill="1" applyBorder="1" applyAlignment="1">
      <alignment horizontal="center"/>
    </xf>
    <xf numFmtId="0" fontId="26" fillId="0" borderId="20" xfId="46" applyFont="1" applyFill="1" applyBorder="1" applyAlignment="1"/>
    <xf numFmtId="2" fontId="26" fillId="0" borderId="21" xfId="46" applyNumberFormat="1" applyFont="1" applyFill="1" applyBorder="1" applyAlignment="1">
      <alignment horizontal="center"/>
    </xf>
    <xf numFmtId="0" fontId="26" fillId="18" borderId="22" xfId="46" applyFont="1" applyFill="1" applyBorder="1" applyAlignment="1"/>
    <xf numFmtId="2" fontId="28" fillId="19" borderId="23" xfId="46" applyNumberFormat="1" applyFont="1" applyFill="1" applyBorder="1" applyAlignment="1">
      <alignment horizontal="center"/>
    </xf>
    <xf numFmtId="0" fontId="20" fillId="0" borderId="13" xfId="46" applyFont="1" applyFill="1" applyBorder="1" applyAlignment="1">
      <alignment horizontal="center" vertical="center"/>
    </xf>
    <xf numFmtId="0" fontId="30" fillId="0" borderId="13" xfId="46" applyFont="1" applyFill="1" applyBorder="1" applyAlignment="1">
      <alignment horizontal="center" vertical="center"/>
    </xf>
    <xf numFmtId="0" fontId="20" fillId="0" borderId="13" xfId="40" applyFont="1" applyFill="1" applyBorder="1" applyAlignment="1">
      <alignment horizontal="left" vertical="center" wrapText="1"/>
    </xf>
    <xf numFmtId="0" fontId="20" fillId="0" borderId="13" xfId="40" applyFont="1" applyFill="1" applyBorder="1" applyAlignment="1">
      <alignment horizontal="center" vertical="center"/>
    </xf>
    <xf numFmtId="2" fontId="20" fillId="0" borderId="13" xfId="46" applyNumberFormat="1" applyFont="1" applyFill="1" applyBorder="1" applyAlignment="1">
      <alignment horizontal="center" vertical="center"/>
    </xf>
    <xf numFmtId="0" fontId="24" fillId="0" borderId="13" xfId="40" applyFont="1" applyFill="1" applyBorder="1" applyAlignment="1">
      <alignment horizontal="left" vertical="center" wrapText="1"/>
    </xf>
    <xf numFmtId="0" fontId="20" fillId="0" borderId="24" xfId="44" applyFont="1" applyFill="1" applyBorder="1" applyAlignment="1">
      <alignment horizontal="left" vertical="center" wrapText="1"/>
    </xf>
    <xf numFmtId="0" fontId="20" fillId="0" borderId="20" xfId="44" applyFont="1" applyFill="1" applyBorder="1" applyAlignment="1">
      <alignment horizontal="center" vertical="center"/>
    </xf>
    <xf numFmtId="1" fontId="20" fillId="0" borderId="20" xfId="40" applyNumberFormat="1" applyFont="1" applyFill="1" applyBorder="1" applyAlignment="1">
      <alignment horizontal="center" vertical="center"/>
    </xf>
    <xf numFmtId="2" fontId="20" fillId="0" borderId="20" xfId="46" applyNumberFormat="1" applyFont="1" applyFill="1" applyBorder="1" applyAlignment="1">
      <alignment horizontal="center" vertical="center"/>
    </xf>
    <xf numFmtId="10" fontId="26" fillId="0" borderId="20" xfId="46" applyNumberFormat="1" applyFont="1" applyFill="1" applyBorder="1" applyAlignment="1">
      <alignment horizontal="center" vertical="center"/>
    </xf>
    <xf numFmtId="0" fontId="30" fillId="0" borderId="13" xfId="40" applyFont="1" applyFill="1" applyBorder="1" applyAlignment="1">
      <alignment horizontal="left" vertical="center" wrapText="1"/>
    </xf>
    <xf numFmtId="0" fontId="30" fillId="0" borderId="13" xfId="40" applyFont="1" applyFill="1" applyBorder="1" applyAlignment="1">
      <alignment horizontal="center" vertical="center"/>
    </xf>
    <xf numFmtId="2" fontId="30" fillId="0" borderId="13" xfId="46" applyNumberFormat="1" applyFont="1" applyFill="1" applyBorder="1" applyAlignment="1">
      <alignment horizontal="center" vertical="center"/>
    </xf>
    <xf numFmtId="2" fontId="20" fillId="0" borderId="12" xfId="46" applyNumberFormat="1" applyFont="1" applyFill="1" applyBorder="1" applyAlignment="1">
      <alignment horizontal="center" vertical="center"/>
    </xf>
    <xf numFmtId="0" fontId="0" fillId="0" borderId="0" xfId="0" applyFill="1"/>
    <xf numFmtId="0" fontId="26" fillId="0" borderId="16" xfId="46" applyFont="1" applyFill="1" applyBorder="1" applyAlignment="1">
      <alignment horizontal="center"/>
    </xf>
    <xf numFmtId="0" fontId="26" fillId="0" borderId="17" xfId="46" applyFont="1" applyFill="1" applyBorder="1" applyAlignment="1">
      <alignment horizontal="center"/>
    </xf>
    <xf numFmtId="0" fontId="26" fillId="0" borderId="13" xfId="46" applyFont="1" applyFill="1" applyBorder="1" applyAlignment="1">
      <alignment horizontal="center"/>
    </xf>
    <xf numFmtId="0" fontId="30" fillId="0" borderId="13" xfId="47" applyFont="1" applyFill="1" applyBorder="1" applyAlignment="1">
      <alignment horizontal="left"/>
    </xf>
    <xf numFmtId="0" fontId="20" fillId="0" borderId="0" xfId="28" applyFont="1" applyFill="1" applyAlignment="1">
      <alignment vertical="center"/>
    </xf>
    <xf numFmtId="0" fontId="26" fillId="0" borderId="0" xfId="0" applyFont="1" applyBorder="1" applyAlignment="1">
      <alignment horizontal="left" vertical="top"/>
    </xf>
    <xf numFmtId="2" fontId="20" fillId="0" borderId="0" xfId="28" applyNumberFormat="1" applyFont="1" applyFill="1" applyAlignment="1">
      <alignment horizontal="left" vertical="center"/>
    </xf>
    <xf numFmtId="0" fontId="20" fillId="0" borderId="0" xfId="28" applyFont="1" applyFill="1" applyAlignment="1">
      <alignment horizontal="center" vertical="center"/>
    </xf>
    <xf numFmtId="0" fontId="20" fillId="0" borderId="0" xfId="0" applyFont="1" applyBorder="1"/>
    <xf numFmtId="0" fontId="16" fillId="0" borderId="0" xfId="0" applyFont="1" applyBorder="1"/>
    <xf numFmtId="0" fontId="20" fillId="0" borderId="0" xfId="28" applyFont="1" applyAlignment="1">
      <alignment vertical="center"/>
    </xf>
    <xf numFmtId="0" fontId="20" fillId="0" borderId="0" xfId="28" applyFont="1" applyAlignment="1">
      <alignment horizontal="center" vertical="center"/>
    </xf>
    <xf numFmtId="4" fontId="24" fillId="0" borderId="0" xfId="0" applyNumberFormat="1" applyFont="1" applyBorder="1" applyAlignment="1">
      <alignment horizontal="right" vertical="center"/>
    </xf>
    <xf numFmtId="0" fontId="20" fillId="0" borderId="13" xfId="48" applyFont="1" applyBorder="1" applyAlignment="1">
      <alignment horizontal="center" vertical="center"/>
    </xf>
    <xf numFmtId="0" fontId="20" fillId="0" borderId="13" xfId="48" applyFont="1" applyBorder="1" applyAlignment="1">
      <alignment horizontal="left" vertical="center"/>
    </xf>
    <xf numFmtId="0" fontId="20" fillId="0" borderId="13" xfId="48" applyFont="1" applyFill="1" applyBorder="1" applyAlignment="1">
      <alignment horizontal="center" vertical="center"/>
    </xf>
    <xf numFmtId="0" fontId="20" fillId="0" borderId="13" xfId="48" applyFont="1" applyBorder="1" applyAlignment="1">
      <alignment horizontal="left" vertical="justify"/>
    </xf>
    <xf numFmtId="1" fontId="32" fillId="0" borderId="13" xfId="40" applyNumberFormat="1" applyFont="1" applyFill="1" applyBorder="1" applyAlignment="1">
      <alignment horizontal="center" vertical="center"/>
    </xf>
    <xf numFmtId="0" fontId="20" fillId="0" borderId="20" xfId="46" applyFont="1" applyFill="1" applyBorder="1" applyAlignment="1">
      <alignment horizontal="center"/>
    </xf>
    <xf numFmtId="1" fontId="32" fillId="0" borderId="13" xfId="41" applyNumberFormat="1" applyFont="1" applyFill="1" applyBorder="1" applyAlignment="1">
      <alignment horizontal="center" vertical="center"/>
    </xf>
    <xf numFmtId="2" fontId="32" fillId="0" borderId="13" xfId="44" applyNumberFormat="1" applyFont="1" applyFill="1" applyBorder="1" applyAlignment="1">
      <alignment horizontal="center" vertical="center"/>
    </xf>
    <xf numFmtId="1" fontId="32" fillId="0" borderId="13" xfId="44" applyNumberFormat="1" applyFont="1" applyFill="1" applyBorder="1" applyAlignment="1">
      <alignment horizontal="center" vertical="center"/>
    </xf>
    <xf numFmtId="1" fontId="32" fillId="0" borderId="25" xfId="43" applyNumberFormat="1" applyFont="1" applyFill="1" applyBorder="1" applyAlignment="1">
      <alignment horizontal="center" vertical="center"/>
    </xf>
    <xf numFmtId="1" fontId="32" fillId="0" borderId="26" xfId="43" applyNumberFormat="1" applyFont="1" applyFill="1" applyBorder="1" applyAlignment="1">
      <alignment horizontal="center" vertical="center"/>
    </xf>
    <xf numFmtId="0" fontId="38" fillId="0" borderId="11" xfId="46" applyFont="1" applyFill="1" applyBorder="1" applyAlignment="1">
      <alignment horizontal="left"/>
    </xf>
    <xf numFmtId="0" fontId="20" fillId="0" borderId="13" xfId="46" applyFont="1" applyFill="1" applyBorder="1" applyAlignment="1">
      <alignment horizontal="left" vertical="center" wrapText="1"/>
    </xf>
    <xf numFmtId="0" fontId="20" fillId="0" borderId="13" xfId="48" applyFont="1" applyFill="1" applyBorder="1" applyAlignment="1">
      <alignment horizontal="left" vertical="center"/>
    </xf>
    <xf numFmtId="0" fontId="20" fillId="0" borderId="13" xfId="48" applyFont="1" applyFill="1" applyBorder="1" applyAlignment="1">
      <alignment horizontal="left" vertical="justify"/>
    </xf>
    <xf numFmtId="0" fontId="39" fillId="0" borderId="13" xfId="48" applyFont="1" applyFill="1" applyBorder="1" applyAlignment="1">
      <alignment vertical="center"/>
    </xf>
    <xf numFmtId="0" fontId="20" fillId="0" borderId="13" xfId="46" applyFont="1" applyFill="1" applyBorder="1" applyAlignment="1">
      <alignment horizontal="left" vertical="center"/>
    </xf>
    <xf numFmtId="0" fontId="20" fillId="0" borderId="13" xfId="46" applyFont="1" applyFill="1" applyBorder="1" applyAlignment="1">
      <alignment horizontal="left" vertical="justify"/>
    </xf>
    <xf numFmtId="0" fontId="39" fillId="0" borderId="13" xfId="46" applyFont="1" applyFill="1" applyBorder="1" applyAlignment="1">
      <alignment horizontal="left" vertical="center"/>
    </xf>
    <xf numFmtId="0" fontId="32" fillId="0" borderId="13" xfId="40" applyFont="1" applyFill="1" applyBorder="1" applyAlignment="1">
      <alignment horizontal="left" vertical="center" wrapText="1"/>
    </xf>
    <xf numFmtId="0" fontId="32" fillId="0" borderId="13" xfId="4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wrapText="1"/>
    </xf>
    <xf numFmtId="0" fontId="34" fillId="0" borderId="26" xfId="0" applyFont="1" applyFill="1" applyBorder="1" applyAlignment="1">
      <alignment vertical="center" wrapText="1"/>
    </xf>
    <xf numFmtId="0" fontId="32" fillId="0" borderId="26" xfId="44" applyFont="1" applyFill="1" applyBorder="1" applyAlignment="1">
      <alignment horizontal="left" vertical="center" wrapText="1"/>
    </xf>
    <xf numFmtId="0" fontId="32" fillId="0" borderId="13" xfId="44" applyFont="1" applyFill="1" applyBorder="1" applyAlignment="1">
      <alignment horizontal="center" vertical="center"/>
    </xf>
    <xf numFmtId="0" fontId="40" fillId="0" borderId="26" xfId="44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/>
    </xf>
    <xf numFmtId="0" fontId="20" fillId="0" borderId="26" xfId="46" applyFont="1" applyFill="1" applyBorder="1" applyAlignment="1">
      <alignment horizontal="left" vertical="top" wrapText="1"/>
    </xf>
    <xf numFmtId="0" fontId="20" fillId="0" borderId="20" xfId="46" applyFont="1" applyFill="1" applyBorder="1" applyAlignment="1">
      <alignment horizontal="center" wrapText="1"/>
    </xf>
    <xf numFmtId="0" fontId="32" fillId="0" borderId="13" xfId="44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wrapText="1"/>
    </xf>
    <xf numFmtId="0" fontId="37" fillId="0" borderId="13" xfId="41" applyFont="1" applyFill="1" applyBorder="1" applyAlignment="1">
      <alignment horizontal="left" vertical="center" wrapText="1"/>
    </xf>
    <xf numFmtId="0" fontId="32" fillId="0" borderId="13" xfId="41" applyFont="1" applyFill="1" applyBorder="1" applyAlignment="1">
      <alignment horizontal="center" vertical="center"/>
    </xf>
    <xf numFmtId="2" fontId="0" fillId="0" borderId="0" xfId="0" applyNumberFormat="1" applyFill="1"/>
    <xf numFmtId="0" fontId="32" fillId="0" borderId="13" xfId="41" applyFont="1" applyFill="1" applyBorder="1" applyAlignment="1">
      <alignment horizontal="left" vertical="center" wrapText="1"/>
    </xf>
    <xf numFmtId="0" fontId="32" fillId="0" borderId="13" xfId="42" applyFont="1" applyFill="1" applyBorder="1" applyAlignment="1">
      <alignment vertical="center" wrapText="1"/>
    </xf>
    <xf numFmtId="0" fontId="37" fillId="0" borderId="13" xfId="41" applyFont="1" applyFill="1" applyBorder="1" applyAlignment="1">
      <alignment vertical="center" wrapText="1"/>
    </xf>
    <xf numFmtId="0" fontId="37" fillId="0" borderId="13" xfId="44" applyFont="1" applyFill="1" applyBorder="1" applyAlignment="1">
      <alignment horizontal="left" vertical="center" wrapText="1"/>
    </xf>
    <xf numFmtId="0" fontId="32" fillId="0" borderId="11" xfId="43" applyFont="1" applyFill="1" applyBorder="1" applyAlignment="1">
      <alignment horizontal="left" vertical="center" wrapText="1"/>
    </xf>
    <xf numFmtId="0" fontId="32" fillId="0" borderId="11" xfId="43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left"/>
    </xf>
    <xf numFmtId="0" fontId="32" fillId="0" borderId="13" xfId="43" applyFont="1" applyFill="1" applyBorder="1" applyAlignment="1">
      <alignment horizontal="center" vertical="center"/>
    </xf>
    <xf numFmtId="0" fontId="32" fillId="0" borderId="13" xfId="52" applyFont="1" applyFill="1" applyBorder="1" applyAlignment="1">
      <alignment horizontal="left"/>
    </xf>
    <xf numFmtId="0" fontId="32" fillId="0" borderId="13" xfId="43" applyFont="1" applyFill="1" applyBorder="1" applyAlignment="1">
      <alignment horizontal="left" vertical="center" wrapText="1"/>
    </xf>
    <xf numFmtId="0" fontId="26" fillId="0" borderId="28" xfId="46" applyFont="1" applyFill="1" applyBorder="1" applyAlignment="1">
      <alignment horizontal="center"/>
    </xf>
    <xf numFmtId="0" fontId="28" fillId="0" borderId="29" xfId="46" applyFont="1" applyFill="1" applyBorder="1" applyAlignment="1">
      <alignment horizontal="center"/>
    </xf>
    <xf numFmtId="1" fontId="26" fillId="0" borderId="29" xfId="46" applyNumberFormat="1" applyFont="1" applyFill="1" applyBorder="1" applyAlignment="1">
      <alignment horizontal="center"/>
    </xf>
    <xf numFmtId="0" fontId="26" fillId="0" borderId="29" xfId="46" applyFont="1" applyFill="1" applyBorder="1" applyAlignment="1">
      <alignment horizontal="center"/>
    </xf>
    <xf numFmtId="2" fontId="28" fillId="0" borderId="29" xfId="46" applyNumberFormat="1" applyFont="1" applyFill="1" applyBorder="1" applyAlignment="1">
      <alignment horizontal="center"/>
    </xf>
    <xf numFmtId="0" fontId="32" fillId="0" borderId="26" xfId="4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31" xfId="46" applyFont="1" applyFill="1" applyBorder="1" applyAlignment="1">
      <alignment horizontal="right"/>
    </xf>
    <xf numFmtId="0" fontId="28" fillId="0" borderId="32" xfId="46" applyFont="1" applyFill="1" applyBorder="1" applyAlignment="1">
      <alignment horizontal="right"/>
    </xf>
    <xf numFmtId="0" fontId="28" fillId="0" borderId="33" xfId="46" applyFont="1" applyFill="1" applyBorder="1" applyAlignment="1">
      <alignment horizontal="right"/>
    </xf>
    <xf numFmtId="0" fontId="26" fillId="0" borderId="25" xfId="46" applyFont="1" applyFill="1" applyBorder="1" applyAlignment="1">
      <alignment horizontal="right"/>
    </xf>
    <xf numFmtId="0" fontId="26" fillId="0" borderId="34" xfId="46" applyFont="1" applyFill="1" applyBorder="1" applyAlignment="1">
      <alignment horizontal="right"/>
    </xf>
    <xf numFmtId="0" fontId="26" fillId="0" borderId="35" xfId="46" applyFont="1" applyFill="1" applyBorder="1" applyAlignment="1">
      <alignment horizontal="right"/>
    </xf>
    <xf numFmtId="2" fontId="28" fillId="19" borderId="36" xfId="46" applyNumberFormat="1" applyFont="1" applyFill="1" applyBorder="1" applyAlignment="1">
      <alignment horizontal="right"/>
    </xf>
    <xf numFmtId="0" fontId="26" fillId="0" borderId="37" xfId="47" applyFont="1" applyBorder="1"/>
    <xf numFmtId="0" fontId="26" fillId="0" borderId="38" xfId="47" applyFont="1" applyBorder="1"/>
    <xf numFmtId="0" fontId="24" fillId="0" borderId="45" xfId="58" applyFont="1" applyFill="1" applyBorder="1" applyAlignment="1">
      <alignment horizontal="center" vertical="center"/>
    </xf>
    <xf numFmtId="0" fontId="24" fillId="0" borderId="18" xfId="58" applyFont="1" applyFill="1" applyBorder="1" applyAlignment="1">
      <alignment horizontal="center" vertical="center"/>
    </xf>
    <xf numFmtId="0" fontId="24" fillId="0" borderId="22" xfId="58" applyFont="1" applyFill="1" applyBorder="1" applyAlignment="1">
      <alignment horizontal="center" vertical="center"/>
    </xf>
    <xf numFmtId="2" fontId="28" fillId="19" borderId="39" xfId="46" applyNumberFormat="1" applyFont="1" applyFill="1" applyBorder="1" applyAlignment="1">
      <alignment horizontal="right"/>
    </xf>
    <xf numFmtId="0" fontId="26" fillId="0" borderId="32" xfId="47" applyFont="1" applyBorder="1"/>
    <xf numFmtId="0" fontId="26" fillId="0" borderId="33" xfId="47" applyFont="1" applyBorder="1"/>
    <xf numFmtId="0" fontId="26" fillId="0" borderId="26" xfId="46" applyFont="1" applyFill="1" applyBorder="1" applyAlignment="1">
      <alignment horizontal="right"/>
    </xf>
    <xf numFmtId="0" fontId="26" fillId="0" borderId="40" xfId="46" applyFont="1" applyFill="1" applyBorder="1" applyAlignment="1">
      <alignment horizontal="right"/>
    </xf>
    <xf numFmtId="0" fontId="26" fillId="0" borderId="41" xfId="46" applyFont="1" applyFill="1" applyBorder="1" applyAlignment="1">
      <alignment horizontal="right"/>
    </xf>
    <xf numFmtId="0" fontId="26" fillId="0" borderId="24" xfId="46" applyFont="1" applyFill="1" applyBorder="1" applyAlignment="1">
      <alignment horizontal="right"/>
    </xf>
    <xf numFmtId="0" fontId="26" fillId="0" borderId="42" xfId="47" applyFont="1" applyBorder="1"/>
    <xf numFmtId="0" fontId="26" fillId="0" borderId="43" xfId="47" applyFont="1" applyBorder="1"/>
    <xf numFmtId="2" fontId="26" fillId="0" borderId="44" xfId="46" applyNumberFormat="1" applyFont="1" applyFill="1" applyBorder="1" applyAlignment="1">
      <alignment horizontal="right"/>
    </xf>
    <xf numFmtId="0" fontId="26" fillId="0" borderId="40" xfId="47" applyFont="1" applyBorder="1"/>
    <xf numFmtId="0" fontId="26" fillId="0" borderId="41" xfId="47" applyFont="1" applyBorder="1"/>
    <xf numFmtId="0" fontId="20" fillId="0" borderId="30" xfId="0" applyFont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24" fillId="0" borderId="14" xfId="58" applyFont="1" applyFill="1" applyBorder="1" applyAlignment="1">
      <alignment horizontal="center" vertical="center"/>
    </xf>
    <xf numFmtId="2" fontId="20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0" fillId="0" borderId="0" xfId="45" applyFont="1" applyBorder="1" applyAlignment="1">
      <alignment wrapText="1"/>
    </xf>
    <xf numFmtId="0" fontId="0" fillId="0" borderId="0" xfId="0" applyAlignment="1">
      <alignment wrapText="1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4" fontId="25" fillId="0" borderId="13" xfId="57" applyNumberFormat="1" applyFont="1" applyFill="1" applyBorder="1" applyAlignment="1">
      <alignment horizontal="right"/>
    </xf>
    <xf numFmtId="2" fontId="24" fillId="0" borderId="22" xfId="58" applyNumberFormat="1" applyFont="1" applyFill="1" applyBorder="1" applyAlignment="1">
      <alignment horizontal="center" vertical="center"/>
    </xf>
    <xf numFmtId="2" fontId="24" fillId="0" borderId="14" xfId="58" applyNumberFormat="1" applyFont="1" applyFill="1" applyBorder="1" applyAlignment="1">
      <alignment horizontal="center" vertical="center"/>
    </xf>
    <xf numFmtId="0" fontId="24" fillId="0" borderId="23" xfId="58" applyFont="1" applyFill="1" applyBorder="1" applyAlignment="1">
      <alignment horizontal="center" vertical="center"/>
    </xf>
  </cellXfs>
  <cellStyles count="5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cel Built-in Normal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Dzm_vaives 2" xfId="40"/>
    <cellStyle name="Normal_Dzm_vaives 2 11" xfId="41"/>
    <cellStyle name="Normal_Dzm_vaives 2 12" xfId="42"/>
    <cellStyle name="Normal_Dzm_vaives 2 13" xfId="43"/>
    <cellStyle name="Normal_Dzm_vaives 2 2" xfId="44"/>
    <cellStyle name="Normal_Logu maina" xfId="45"/>
    <cellStyle name="Normal_Lote 2paraugtāme" xfId="46"/>
    <cellStyle name="Normal_Remontdarbi" xfId="47"/>
    <cellStyle name="Normal_Siltinasana EDI" xfId="48"/>
    <cellStyle name="Note 2" xfId="49"/>
    <cellStyle name="Output 2" xfId="50"/>
    <cellStyle name="Parastais 13" xfId="51"/>
    <cellStyle name="Parastais 14" xfId="52"/>
    <cellStyle name="Style 1" xfId="53"/>
    <cellStyle name="Title 2" xfId="54"/>
    <cellStyle name="Total 2" xfId="55"/>
    <cellStyle name="Warning Text 2" xfId="56"/>
    <cellStyle name="Обычный_33. OZOLNIEKU NOVADA DOME_OZO SKOLA_TELPU, GAITENU, KAPNU TELPU REMONTS_TAME_VADIMS_2011_02_25_melnraksts" xfId="57"/>
    <cellStyle name="Обычный_E-Daugava Maras dikis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31"/>
  <sheetViews>
    <sheetView tabSelected="1" zoomScaleNormal="100" workbookViewId="0">
      <selection activeCell="T21" sqref="T21"/>
    </sheetView>
  </sheetViews>
  <sheetFormatPr defaultRowHeight="15" x14ac:dyDescent="0.25"/>
  <cols>
    <col min="1" max="1" width="6.5703125" customWidth="1"/>
    <col min="2" max="2" width="6.85546875" customWidth="1"/>
    <col min="3" max="3" width="41.85546875" customWidth="1"/>
    <col min="4" max="5" width="7.42578125" customWidth="1"/>
    <col min="6" max="6" width="7.140625" customWidth="1"/>
    <col min="7" max="7" width="9" customWidth="1"/>
    <col min="8" max="8" width="7.28515625" customWidth="1"/>
    <col min="9" max="9" width="8" customWidth="1"/>
    <col min="10" max="10" width="10.5703125" customWidth="1"/>
    <col min="12" max="12" width="11.7109375" bestFit="1" customWidth="1"/>
    <col min="15" max="15" width="10.42578125" customWidth="1"/>
  </cols>
  <sheetData>
    <row r="2" spans="2:17" ht="28.5" customHeight="1" x14ac:dyDescent="0.25">
      <c r="B2" s="158" t="s">
        <v>148</v>
      </c>
      <c r="C2" s="159"/>
      <c r="D2" s="159"/>
      <c r="E2" s="159"/>
      <c r="F2" s="159"/>
      <c r="G2" s="159"/>
      <c r="H2" s="159"/>
    </row>
    <row r="3" spans="2:17" x14ac:dyDescent="0.25">
      <c r="B3" s="158" t="s">
        <v>43</v>
      </c>
      <c r="C3" s="159"/>
      <c r="D3" s="159"/>
      <c r="E3" s="159"/>
      <c r="F3" s="159"/>
      <c r="G3" s="159"/>
      <c r="H3" s="159"/>
    </row>
    <row r="4" spans="2:17" x14ac:dyDescent="0.25">
      <c r="B4" s="158" t="s">
        <v>149</v>
      </c>
      <c r="C4" s="159"/>
      <c r="D4" s="159"/>
      <c r="E4" s="159"/>
      <c r="F4" s="159"/>
      <c r="G4" s="159"/>
      <c r="H4" s="159"/>
    </row>
    <row r="5" spans="2:17" ht="34.5" customHeight="1" x14ac:dyDescent="0.25">
      <c r="B5" s="159"/>
      <c r="C5" s="159"/>
      <c r="D5" s="159"/>
      <c r="E5" s="159"/>
      <c r="F5" s="159"/>
      <c r="G5" s="159"/>
      <c r="H5" s="159"/>
    </row>
    <row r="6" spans="2:17" ht="18.75" x14ac:dyDescent="0.3">
      <c r="C6" s="2"/>
      <c r="D6" s="3"/>
      <c r="E6" s="4"/>
      <c r="F6" s="1"/>
      <c r="G6" s="5"/>
      <c r="H6" s="5"/>
    </row>
    <row r="8" spans="2:17" x14ac:dyDescent="0.25">
      <c r="B8" s="160" t="s">
        <v>47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</row>
    <row r="9" spans="2:17" x14ac:dyDescent="0.25">
      <c r="B9" s="13"/>
      <c r="C9" s="11"/>
      <c r="D9" s="11"/>
      <c r="E9" s="12"/>
      <c r="F9" s="9"/>
      <c r="G9" s="14"/>
      <c r="H9" s="9"/>
      <c r="I9" s="9"/>
      <c r="J9" s="9"/>
      <c r="K9" s="9"/>
      <c r="L9" s="7"/>
      <c r="M9" s="156" t="s">
        <v>48</v>
      </c>
      <c r="N9" s="157"/>
      <c r="O9" s="157"/>
      <c r="P9" s="76">
        <f>P121</f>
        <v>0</v>
      </c>
    </row>
    <row r="10" spans="2:17" ht="15.75" thickBot="1" x14ac:dyDescent="0.3">
      <c r="B10" s="15"/>
      <c r="C10" s="8"/>
      <c r="D10" s="8"/>
      <c r="E10" s="9"/>
      <c r="F10" s="9"/>
      <c r="G10" s="10"/>
      <c r="H10" s="9"/>
      <c r="I10" s="9"/>
      <c r="J10" s="9"/>
      <c r="K10" s="9"/>
      <c r="L10" s="9"/>
      <c r="M10" s="153" t="s">
        <v>49</v>
      </c>
      <c r="N10" s="154"/>
      <c r="O10" s="154"/>
      <c r="P10" s="154"/>
    </row>
    <row r="11" spans="2:17" x14ac:dyDescent="0.25">
      <c r="B11" s="138" t="s">
        <v>24</v>
      </c>
      <c r="C11" s="140" t="s">
        <v>0</v>
      </c>
      <c r="D11" s="140" t="s">
        <v>25</v>
      </c>
      <c r="E11" s="163" t="s">
        <v>26</v>
      </c>
      <c r="F11" s="140" t="s">
        <v>37</v>
      </c>
      <c r="G11" s="140"/>
      <c r="H11" s="140"/>
      <c r="I11" s="140"/>
      <c r="J11" s="140"/>
      <c r="K11" s="140"/>
      <c r="L11" s="140" t="s">
        <v>38</v>
      </c>
      <c r="M11" s="140"/>
      <c r="N11" s="140"/>
      <c r="O11" s="140"/>
      <c r="P11" s="165"/>
    </row>
    <row r="12" spans="2:17" ht="51.75" thickBot="1" x14ac:dyDescent="0.3">
      <c r="B12" s="139"/>
      <c r="C12" s="155"/>
      <c r="D12" s="155"/>
      <c r="E12" s="164"/>
      <c r="F12" s="29" t="s">
        <v>28</v>
      </c>
      <c r="G12" s="29" t="s">
        <v>40</v>
      </c>
      <c r="H12" s="29" t="s">
        <v>21</v>
      </c>
      <c r="I12" s="29" t="s">
        <v>22</v>
      </c>
      <c r="J12" s="29" t="s">
        <v>23</v>
      </c>
      <c r="K12" s="29" t="s">
        <v>29</v>
      </c>
      <c r="L12" s="29" t="s">
        <v>30</v>
      </c>
      <c r="M12" s="29" t="s">
        <v>21</v>
      </c>
      <c r="N12" s="29" t="s">
        <v>22</v>
      </c>
      <c r="O12" s="29" t="s">
        <v>23</v>
      </c>
      <c r="P12" s="30" t="s">
        <v>31</v>
      </c>
    </row>
    <row r="13" spans="2:17" x14ac:dyDescent="0.25">
      <c r="B13" s="64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>
        <v>10</v>
      </c>
      <c r="L13" s="40">
        <v>11</v>
      </c>
      <c r="M13" s="40">
        <v>12</v>
      </c>
      <c r="N13" s="40">
        <v>13</v>
      </c>
      <c r="O13" s="40">
        <v>14</v>
      </c>
      <c r="P13" s="65">
        <v>15</v>
      </c>
    </row>
    <row r="14" spans="2:17" x14ac:dyDescent="0.25">
      <c r="B14" s="64"/>
      <c r="C14" s="88" t="s">
        <v>137</v>
      </c>
      <c r="D14" s="40"/>
      <c r="E14" s="40"/>
      <c r="F14" s="40"/>
      <c r="G14" s="40"/>
      <c r="H14" s="40"/>
      <c r="I14" s="40"/>
      <c r="J14" s="40"/>
      <c r="K14" s="61"/>
      <c r="L14" s="52"/>
      <c r="M14" s="52"/>
      <c r="N14" s="52"/>
      <c r="O14" s="52"/>
      <c r="P14" s="62"/>
    </row>
    <row r="15" spans="2:17" ht="24" x14ac:dyDescent="0.25">
      <c r="B15" s="64">
        <v>1</v>
      </c>
      <c r="C15" s="126" t="s">
        <v>51</v>
      </c>
      <c r="D15" s="97" t="s">
        <v>52</v>
      </c>
      <c r="E15" s="48">
        <v>1</v>
      </c>
      <c r="F15" s="40"/>
      <c r="G15" s="40"/>
      <c r="H15" s="40"/>
      <c r="I15" s="40"/>
      <c r="J15" s="40"/>
      <c r="K15" s="61">
        <f t="shared" ref="K15:K55" si="0">H15+I15+J15</f>
        <v>0</v>
      </c>
      <c r="L15" s="52">
        <f t="shared" ref="L15:L55" si="1">E15*F15</f>
        <v>0</v>
      </c>
      <c r="M15" s="52">
        <f t="shared" ref="M15:M55" si="2">ROUND(E15*H15,2)</f>
        <v>0</v>
      </c>
      <c r="N15" s="52">
        <f t="shared" ref="N15:N55" si="3">ROUND(E15*I15,2)</f>
        <v>0</v>
      </c>
      <c r="O15" s="52">
        <f t="shared" ref="O15:O55" si="4">ROUND(E15*J15,2)</f>
        <v>0</v>
      </c>
      <c r="P15" s="62">
        <f t="shared" ref="P15:P55" si="5">O15+N15+M15</f>
        <v>0</v>
      </c>
    </row>
    <row r="16" spans="2:17" x14ac:dyDescent="0.25">
      <c r="B16" s="64">
        <v>2</v>
      </c>
      <c r="C16" s="126" t="s">
        <v>146</v>
      </c>
      <c r="D16" s="79" t="s">
        <v>34</v>
      </c>
      <c r="E16" s="48">
        <v>274</v>
      </c>
      <c r="F16" s="40"/>
      <c r="G16" s="40"/>
      <c r="H16" s="40"/>
      <c r="I16" s="40"/>
      <c r="J16" s="40"/>
      <c r="K16" s="61">
        <f t="shared" si="0"/>
        <v>0</v>
      </c>
      <c r="L16" s="52">
        <f t="shared" si="1"/>
        <v>0</v>
      </c>
      <c r="M16" s="52">
        <f t="shared" si="2"/>
        <v>0</v>
      </c>
      <c r="N16" s="52">
        <f t="shared" si="3"/>
        <v>0</v>
      </c>
      <c r="O16" s="52">
        <f t="shared" si="4"/>
        <v>0</v>
      </c>
      <c r="P16" s="62">
        <f t="shared" si="5"/>
        <v>0</v>
      </c>
    </row>
    <row r="17" spans="2:16" x14ac:dyDescent="0.25">
      <c r="B17" s="64">
        <v>3</v>
      </c>
      <c r="C17" s="126" t="s">
        <v>144</v>
      </c>
      <c r="D17" s="97" t="s">
        <v>53</v>
      </c>
      <c r="E17" s="48">
        <v>3</v>
      </c>
      <c r="F17" s="40"/>
      <c r="G17" s="40"/>
      <c r="H17" s="40"/>
      <c r="I17" s="40"/>
      <c r="J17" s="40"/>
      <c r="K17" s="61">
        <f t="shared" si="0"/>
        <v>0</v>
      </c>
      <c r="L17" s="52">
        <f t="shared" si="1"/>
        <v>0</v>
      </c>
      <c r="M17" s="52">
        <f t="shared" si="2"/>
        <v>0</v>
      </c>
      <c r="N17" s="52">
        <f t="shared" si="3"/>
        <v>0</v>
      </c>
      <c r="O17" s="52">
        <f t="shared" si="4"/>
        <v>0</v>
      </c>
      <c r="P17" s="62">
        <f t="shared" si="5"/>
        <v>0</v>
      </c>
    </row>
    <row r="18" spans="2:16" x14ac:dyDescent="0.25">
      <c r="B18" s="64">
        <v>4</v>
      </c>
      <c r="C18" s="126" t="s">
        <v>145</v>
      </c>
      <c r="D18" s="97" t="s">
        <v>53</v>
      </c>
      <c r="E18" s="48">
        <v>1</v>
      </c>
      <c r="F18" s="40"/>
      <c r="G18" s="40"/>
      <c r="H18" s="40"/>
      <c r="I18" s="40"/>
      <c r="J18" s="40"/>
      <c r="K18" s="61">
        <f t="shared" si="0"/>
        <v>0</v>
      </c>
      <c r="L18" s="52">
        <f t="shared" si="1"/>
        <v>0</v>
      </c>
      <c r="M18" s="52">
        <f t="shared" si="2"/>
        <v>0</v>
      </c>
      <c r="N18" s="52">
        <f t="shared" si="3"/>
        <v>0</v>
      </c>
      <c r="O18" s="52">
        <f t="shared" si="4"/>
        <v>0</v>
      </c>
      <c r="P18" s="62">
        <f t="shared" si="5"/>
        <v>0</v>
      </c>
    </row>
    <row r="19" spans="2:16" x14ac:dyDescent="0.25">
      <c r="B19" s="64">
        <v>5</v>
      </c>
      <c r="C19" s="126" t="s">
        <v>54</v>
      </c>
      <c r="D19" s="97" t="s">
        <v>7</v>
      </c>
      <c r="E19" s="48">
        <v>1</v>
      </c>
      <c r="F19" s="40"/>
      <c r="G19" s="40"/>
      <c r="H19" s="40"/>
      <c r="I19" s="40"/>
      <c r="J19" s="40"/>
      <c r="K19" s="61">
        <f t="shared" si="0"/>
        <v>0</v>
      </c>
      <c r="L19" s="52">
        <f t="shared" si="1"/>
        <v>0</v>
      </c>
      <c r="M19" s="52">
        <f t="shared" si="2"/>
        <v>0</v>
      </c>
      <c r="N19" s="52">
        <f t="shared" si="3"/>
        <v>0</v>
      </c>
      <c r="O19" s="52">
        <f t="shared" si="4"/>
        <v>0</v>
      </c>
      <c r="P19" s="62">
        <f t="shared" si="5"/>
        <v>0</v>
      </c>
    </row>
    <row r="20" spans="2:16" x14ac:dyDescent="0.25">
      <c r="B20" s="64"/>
      <c r="C20" s="88" t="s">
        <v>138</v>
      </c>
      <c r="D20" s="40"/>
      <c r="E20" s="40"/>
      <c r="F20" s="40"/>
      <c r="G20" s="40"/>
      <c r="H20" s="40"/>
      <c r="I20" s="40"/>
      <c r="J20" s="40"/>
      <c r="K20" s="61"/>
      <c r="L20" s="52"/>
      <c r="M20" s="52"/>
      <c r="N20" s="52"/>
      <c r="O20" s="52"/>
      <c r="P20" s="62"/>
    </row>
    <row r="21" spans="2:16" x14ac:dyDescent="0.25">
      <c r="B21" s="64">
        <v>6</v>
      </c>
      <c r="C21" s="90" t="s">
        <v>55</v>
      </c>
      <c r="D21" s="79" t="s">
        <v>34</v>
      </c>
      <c r="E21" s="79">
        <v>295</v>
      </c>
      <c r="F21" s="40"/>
      <c r="G21" s="40"/>
      <c r="H21" s="40"/>
      <c r="I21" s="40"/>
      <c r="J21" s="40"/>
      <c r="K21" s="61">
        <f t="shared" si="0"/>
        <v>0</v>
      </c>
      <c r="L21" s="52">
        <f t="shared" si="1"/>
        <v>0</v>
      </c>
      <c r="M21" s="52">
        <f t="shared" si="2"/>
        <v>0</v>
      </c>
      <c r="N21" s="52">
        <f t="shared" si="3"/>
        <v>0</v>
      </c>
      <c r="O21" s="52">
        <f t="shared" si="4"/>
        <v>0</v>
      </c>
      <c r="P21" s="62">
        <f t="shared" si="5"/>
        <v>0</v>
      </c>
    </row>
    <row r="22" spans="2:16" x14ac:dyDescent="0.25">
      <c r="B22" s="64">
        <v>7</v>
      </c>
      <c r="C22" s="90" t="s">
        <v>56</v>
      </c>
      <c r="D22" s="79" t="s">
        <v>7</v>
      </c>
      <c r="E22" s="79">
        <v>1</v>
      </c>
      <c r="F22" s="40"/>
      <c r="G22" s="40"/>
      <c r="H22" s="40"/>
      <c r="I22" s="40"/>
      <c r="J22" s="40"/>
      <c r="K22" s="61">
        <f t="shared" si="0"/>
        <v>0</v>
      </c>
      <c r="L22" s="52">
        <f t="shared" si="1"/>
        <v>0</v>
      </c>
      <c r="M22" s="52">
        <f t="shared" si="2"/>
        <v>0</v>
      </c>
      <c r="N22" s="52">
        <f t="shared" si="3"/>
        <v>0</v>
      </c>
      <c r="O22" s="52">
        <f t="shared" si="4"/>
        <v>0</v>
      </c>
      <c r="P22" s="62">
        <f t="shared" si="5"/>
        <v>0</v>
      </c>
    </row>
    <row r="23" spans="2:16" x14ac:dyDescent="0.25">
      <c r="B23" s="64">
        <v>8</v>
      </c>
      <c r="C23" s="90" t="s">
        <v>57</v>
      </c>
      <c r="D23" s="79" t="s">
        <v>2</v>
      </c>
      <c r="E23" s="79">
        <v>63</v>
      </c>
      <c r="F23" s="40"/>
      <c r="G23" s="40"/>
      <c r="H23" s="40"/>
      <c r="I23" s="40"/>
      <c r="J23" s="40"/>
      <c r="K23" s="61">
        <f t="shared" si="0"/>
        <v>0</v>
      </c>
      <c r="L23" s="52">
        <f t="shared" si="1"/>
        <v>0</v>
      </c>
      <c r="M23" s="52">
        <f t="shared" si="2"/>
        <v>0</v>
      </c>
      <c r="N23" s="52">
        <f t="shared" si="3"/>
        <v>0</v>
      </c>
      <c r="O23" s="52">
        <f t="shared" si="4"/>
        <v>0</v>
      </c>
      <c r="P23" s="62">
        <f t="shared" si="5"/>
        <v>0</v>
      </c>
    </row>
    <row r="24" spans="2:16" x14ac:dyDescent="0.25">
      <c r="B24" s="64">
        <v>9</v>
      </c>
      <c r="C24" s="90" t="s">
        <v>58</v>
      </c>
      <c r="D24" s="79" t="s">
        <v>2</v>
      </c>
      <c r="E24" s="79">
        <v>63</v>
      </c>
      <c r="F24" s="40"/>
      <c r="G24" s="40"/>
      <c r="H24" s="40"/>
      <c r="I24" s="40"/>
      <c r="J24" s="40"/>
      <c r="K24" s="61">
        <f t="shared" si="0"/>
        <v>0</v>
      </c>
      <c r="L24" s="52">
        <f t="shared" si="1"/>
        <v>0</v>
      </c>
      <c r="M24" s="52">
        <f t="shared" si="2"/>
        <v>0</v>
      </c>
      <c r="N24" s="52">
        <f t="shared" si="3"/>
        <v>0</v>
      </c>
      <c r="O24" s="52">
        <f t="shared" si="4"/>
        <v>0</v>
      </c>
      <c r="P24" s="62">
        <f t="shared" si="5"/>
        <v>0</v>
      </c>
    </row>
    <row r="25" spans="2:16" x14ac:dyDescent="0.25">
      <c r="B25" s="64">
        <v>10</v>
      </c>
      <c r="C25" s="78" t="s">
        <v>59</v>
      </c>
      <c r="D25" s="77" t="s">
        <v>2</v>
      </c>
      <c r="E25" s="79">
        <v>63</v>
      </c>
      <c r="F25" s="40"/>
      <c r="G25" s="40"/>
      <c r="H25" s="40"/>
      <c r="I25" s="40"/>
      <c r="J25" s="40"/>
      <c r="K25" s="61">
        <f t="shared" si="0"/>
        <v>0</v>
      </c>
      <c r="L25" s="52">
        <f t="shared" si="1"/>
        <v>0</v>
      </c>
      <c r="M25" s="52">
        <f t="shared" si="2"/>
        <v>0</v>
      </c>
      <c r="N25" s="52">
        <f t="shared" si="3"/>
        <v>0</v>
      </c>
      <c r="O25" s="52">
        <f t="shared" si="4"/>
        <v>0</v>
      </c>
      <c r="P25" s="62">
        <f t="shared" si="5"/>
        <v>0</v>
      </c>
    </row>
    <row r="26" spans="2:16" ht="25.5" x14ac:dyDescent="0.25">
      <c r="B26" s="64">
        <v>11</v>
      </c>
      <c r="C26" s="80" t="s">
        <v>60</v>
      </c>
      <c r="D26" s="77" t="s">
        <v>2</v>
      </c>
      <c r="E26" s="79">
        <v>63</v>
      </c>
      <c r="F26" s="40"/>
      <c r="G26" s="40"/>
      <c r="H26" s="40"/>
      <c r="I26" s="40"/>
      <c r="J26" s="40"/>
      <c r="K26" s="61">
        <f t="shared" si="0"/>
        <v>0</v>
      </c>
      <c r="L26" s="52">
        <f t="shared" si="1"/>
        <v>0</v>
      </c>
      <c r="M26" s="52">
        <f t="shared" si="2"/>
        <v>0</v>
      </c>
      <c r="N26" s="52">
        <f t="shared" si="3"/>
        <v>0</v>
      </c>
      <c r="O26" s="52">
        <f t="shared" si="4"/>
        <v>0</v>
      </c>
      <c r="P26" s="62">
        <f t="shared" si="5"/>
        <v>0</v>
      </c>
    </row>
    <row r="27" spans="2:16" x14ac:dyDescent="0.25">
      <c r="B27" s="64">
        <v>12</v>
      </c>
      <c r="C27" s="78" t="s">
        <v>61</v>
      </c>
      <c r="D27" s="77" t="s">
        <v>34</v>
      </c>
      <c r="E27" s="79">
        <v>295</v>
      </c>
      <c r="F27" s="40"/>
      <c r="G27" s="40"/>
      <c r="H27" s="40"/>
      <c r="I27" s="40"/>
      <c r="J27" s="40"/>
      <c r="K27" s="61">
        <f t="shared" si="0"/>
        <v>0</v>
      </c>
      <c r="L27" s="52">
        <f t="shared" si="1"/>
        <v>0</v>
      </c>
      <c r="M27" s="52">
        <f t="shared" si="2"/>
        <v>0</v>
      </c>
      <c r="N27" s="52">
        <f t="shared" si="3"/>
        <v>0</v>
      </c>
      <c r="O27" s="52">
        <f t="shared" si="4"/>
        <v>0</v>
      </c>
      <c r="P27" s="62">
        <f t="shared" si="5"/>
        <v>0</v>
      </c>
    </row>
    <row r="28" spans="2:16" s="63" customFormat="1" x14ac:dyDescent="0.25">
      <c r="B28" s="64">
        <v>13</v>
      </c>
      <c r="C28" s="90" t="s">
        <v>62</v>
      </c>
      <c r="D28" s="79" t="s">
        <v>34</v>
      </c>
      <c r="E28" s="79">
        <v>295</v>
      </c>
      <c r="F28" s="40"/>
      <c r="G28" s="40"/>
      <c r="H28" s="40"/>
      <c r="I28" s="40"/>
      <c r="J28" s="40"/>
      <c r="K28" s="61">
        <f t="shared" si="0"/>
        <v>0</v>
      </c>
      <c r="L28" s="52">
        <f t="shared" si="1"/>
        <v>0</v>
      </c>
      <c r="M28" s="52">
        <f t="shared" si="2"/>
        <v>0</v>
      </c>
      <c r="N28" s="52">
        <f t="shared" si="3"/>
        <v>0</v>
      </c>
      <c r="O28" s="52">
        <f t="shared" si="4"/>
        <v>0</v>
      </c>
      <c r="P28" s="62">
        <f t="shared" si="5"/>
        <v>0</v>
      </c>
    </row>
    <row r="29" spans="2:16" s="63" customFormat="1" x14ac:dyDescent="0.25">
      <c r="B29" s="64">
        <v>14</v>
      </c>
      <c r="C29" s="90" t="s">
        <v>63</v>
      </c>
      <c r="D29" s="79" t="s">
        <v>7</v>
      </c>
      <c r="E29" s="79">
        <v>1080</v>
      </c>
      <c r="F29" s="40"/>
      <c r="G29" s="40"/>
      <c r="H29" s="40"/>
      <c r="I29" s="40"/>
      <c r="J29" s="40"/>
      <c r="K29" s="61">
        <f t="shared" si="0"/>
        <v>0</v>
      </c>
      <c r="L29" s="52">
        <f t="shared" si="1"/>
        <v>0</v>
      </c>
      <c r="M29" s="52">
        <f t="shared" si="2"/>
        <v>0</v>
      </c>
      <c r="N29" s="52">
        <f t="shared" si="3"/>
        <v>0</v>
      </c>
      <c r="O29" s="52">
        <f t="shared" si="4"/>
        <v>0</v>
      </c>
      <c r="P29" s="62">
        <f t="shared" si="5"/>
        <v>0</v>
      </c>
    </row>
    <row r="30" spans="2:16" s="63" customFormat="1" ht="25.5" x14ac:dyDescent="0.25">
      <c r="B30" s="64">
        <v>15</v>
      </c>
      <c r="C30" s="91" t="s">
        <v>64</v>
      </c>
      <c r="D30" s="79" t="s">
        <v>34</v>
      </c>
      <c r="E30" s="79">
        <v>295</v>
      </c>
      <c r="F30" s="40"/>
      <c r="G30" s="40"/>
      <c r="H30" s="40"/>
      <c r="I30" s="40"/>
      <c r="J30" s="40"/>
      <c r="K30" s="61">
        <f t="shared" si="0"/>
        <v>0</v>
      </c>
      <c r="L30" s="52">
        <f t="shared" si="1"/>
        <v>0</v>
      </c>
      <c r="M30" s="52">
        <f t="shared" si="2"/>
        <v>0</v>
      </c>
      <c r="N30" s="52">
        <f t="shared" si="3"/>
        <v>0</v>
      </c>
      <c r="O30" s="52">
        <f t="shared" si="4"/>
        <v>0</v>
      </c>
      <c r="P30" s="62">
        <f t="shared" si="5"/>
        <v>0</v>
      </c>
    </row>
    <row r="31" spans="2:16" s="63" customFormat="1" ht="25.5" x14ac:dyDescent="0.25">
      <c r="B31" s="64">
        <v>16</v>
      </c>
      <c r="C31" s="91" t="s">
        <v>65</v>
      </c>
      <c r="D31" s="79" t="s">
        <v>34</v>
      </c>
      <c r="E31" s="79">
        <v>295</v>
      </c>
      <c r="F31" s="40"/>
      <c r="G31" s="40"/>
      <c r="H31" s="40"/>
      <c r="I31" s="40"/>
      <c r="J31" s="40"/>
      <c r="K31" s="61">
        <f t="shared" si="0"/>
        <v>0</v>
      </c>
      <c r="L31" s="52">
        <f t="shared" si="1"/>
        <v>0</v>
      </c>
      <c r="M31" s="52">
        <f t="shared" si="2"/>
        <v>0</v>
      </c>
      <c r="N31" s="52">
        <f t="shared" si="3"/>
        <v>0</v>
      </c>
      <c r="O31" s="52">
        <f t="shared" si="4"/>
        <v>0</v>
      </c>
      <c r="P31" s="62">
        <f t="shared" si="5"/>
        <v>0</v>
      </c>
    </row>
    <row r="32" spans="2:16" s="63" customFormat="1" x14ac:dyDescent="0.25">
      <c r="B32" s="64">
        <v>17</v>
      </c>
      <c r="C32" s="90" t="s">
        <v>66</v>
      </c>
      <c r="D32" s="79" t="s">
        <v>67</v>
      </c>
      <c r="E32" s="79">
        <v>8</v>
      </c>
      <c r="F32" s="40"/>
      <c r="G32" s="40"/>
      <c r="H32" s="40"/>
      <c r="I32" s="40"/>
      <c r="J32" s="40"/>
      <c r="K32" s="61">
        <f t="shared" si="0"/>
        <v>0</v>
      </c>
      <c r="L32" s="52">
        <f t="shared" si="1"/>
        <v>0</v>
      </c>
      <c r="M32" s="52">
        <f t="shared" si="2"/>
        <v>0</v>
      </c>
      <c r="N32" s="52">
        <f t="shared" si="3"/>
        <v>0</v>
      </c>
      <c r="O32" s="52">
        <f t="shared" si="4"/>
        <v>0</v>
      </c>
      <c r="P32" s="62">
        <f t="shared" si="5"/>
        <v>0</v>
      </c>
    </row>
    <row r="33" spans="2:16" s="63" customFormat="1" x14ac:dyDescent="0.25">
      <c r="B33" s="64">
        <v>18</v>
      </c>
      <c r="C33" s="90" t="s">
        <v>68</v>
      </c>
      <c r="D33" s="79" t="s">
        <v>7</v>
      </c>
      <c r="E33" s="79">
        <v>2</v>
      </c>
      <c r="F33" s="40"/>
      <c r="G33" s="40"/>
      <c r="H33" s="40"/>
      <c r="I33" s="40"/>
      <c r="J33" s="40"/>
      <c r="K33" s="61">
        <f t="shared" si="0"/>
        <v>0</v>
      </c>
      <c r="L33" s="52">
        <f t="shared" si="1"/>
        <v>0</v>
      </c>
      <c r="M33" s="52">
        <f t="shared" si="2"/>
        <v>0</v>
      </c>
      <c r="N33" s="52">
        <f t="shared" si="3"/>
        <v>0</v>
      </c>
      <c r="O33" s="52">
        <f t="shared" si="4"/>
        <v>0</v>
      </c>
      <c r="P33" s="62">
        <f t="shared" si="5"/>
        <v>0</v>
      </c>
    </row>
    <row r="34" spans="2:16" s="63" customFormat="1" x14ac:dyDescent="0.25">
      <c r="B34" s="64"/>
      <c r="C34" s="92" t="s">
        <v>139</v>
      </c>
      <c r="D34" s="79"/>
      <c r="E34" s="79"/>
      <c r="F34" s="40"/>
      <c r="G34" s="40"/>
      <c r="H34" s="40"/>
      <c r="I34" s="40"/>
      <c r="J34" s="40"/>
      <c r="K34" s="61"/>
      <c r="L34" s="52"/>
      <c r="M34" s="52"/>
      <c r="N34" s="52"/>
      <c r="O34" s="52"/>
      <c r="P34" s="62"/>
    </row>
    <row r="35" spans="2:16" s="63" customFormat="1" x14ac:dyDescent="0.25">
      <c r="B35" s="64">
        <v>19</v>
      </c>
      <c r="C35" s="93" t="s">
        <v>69</v>
      </c>
      <c r="D35" s="48" t="s">
        <v>70</v>
      </c>
      <c r="E35" s="48">
        <v>48</v>
      </c>
      <c r="F35" s="40"/>
      <c r="G35" s="40"/>
      <c r="H35" s="40"/>
      <c r="I35" s="40"/>
      <c r="J35" s="40"/>
      <c r="K35" s="61">
        <f t="shared" si="0"/>
        <v>0</v>
      </c>
      <c r="L35" s="52">
        <f t="shared" si="1"/>
        <v>0</v>
      </c>
      <c r="M35" s="52">
        <f t="shared" si="2"/>
        <v>0</v>
      </c>
      <c r="N35" s="52">
        <f t="shared" si="3"/>
        <v>0</v>
      </c>
      <c r="O35" s="52">
        <f t="shared" si="4"/>
        <v>0</v>
      </c>
      <c r="P35" s="62">
        <f t="shared" si="5"/>
        <v>0</v>
      </c>
    </row>
    <row r="36" spans="2:16" s="63" customFormat="1" ht="51" x14ac:dyDescent="0.25">
      <c r="B36" s="64">
        <v>20</v>
      </c>
      <c r="C36" s="94" t="s">
        <v>71</v>
      </c>
      <c r="D36" s="48" t="s">
        <v>34</v>
      </c>
      <c r="E36" s="48">
        <v>128</v>
      </c>
      <c r="F36" s="40"/>
      <c r="G36" s="40"/>
      <c r="H36" s="40"/>
      <c r="I36" s="40"/>
      <c r="J36" s="40"/>
      <c r="K36" s="61">
        <f t="shared" si="0"/>
        <v>0</v>
      </c>
      <c r="L36" s="52">
        <f t="shared" si="1"/>
        <v>0</v>
      </c>
      <c r="M36" s="52">
        <f t="shared" si="2"/>
        <v>0</v>
      </c>
      <c r="N36" s="52">
        <f t="shared" si="3"/>
        <v>0</v>
      </c>
      <c r="O36" s="52">
        <f t="shared" si="4"/>
        <v>0</v>
      </c>
      <c r="P36" s="62">
        <f t="shared" si="5"/>
        <v>0</v>
      </c>
    </row>
    <row r="37" spans="2:16" s="63" customFormat="1" ht="51" x14ac:dyDescent="0.25">
      <c r="B37" s="64">
        <v>21</v>
      </c>
      <c r="C37" s="94" t="s">
        <v>72</v>
      </c>
      <c r="D37" s="48" t="s">
        <v>34</v>
      </c>
      <c r="E37" s="48">
        <v>96</v>
      </c>
      <c r="F37" s="40"/>
      <c r="G37" s="40"/>
      <c r="H37" s="40"/>
      <c r="I37" s="40"/>
      <c r="J37" s="40"/>
      <c r="K37" s="61">
        <f t="shared" si="0"/>
        <v>0</v>
      </c>
      <c r="L37" s="52">
        <f t="shared" si="1"/>
        <v>0</v>
      </c>
      <c r="M37" s="52">
        <f t="shared" si="2"/>
        <v>0</v>
      </c>
      <c r="N37" s="52">
        <f t="shared" si="3"/>
        <v>0</v>
      </c>
      <c r="O37" s="52">
        <f t="shared" si="4"/>
        <v>0</v>
      </c>
      <c r="P37" s="62">
        <f t="shared" si="5"/>
        <v>0</v>
      </c>
    </row>
    <row r="38" spans="2:16" s="63" customFormat="1" x14ac:dyDescent="0.25">
      <c r="B38" s="64">
        <v>22</v>
      </c>
      <c r="C38" s="93" t="s">
        <v>73</v>
      </c>
      <c r="D38" s="48" t="s">
        <v>2</v>
      </c>
      <c r="E38" s="48">
        <v>57</v>
      </c>
      <c r="F38" s="40"/>
      <c r="G38" s="40"/>
      <c r="H38" s="40"/>
      <c r="I38" s="40"/>
      <c r="J38" s="40"/>
      <c r="K38" s="61">
        <f t="shared" si="0"/>
        <v>0</v>
      </c>
      <c r="L38" s="52">
        <f t="shared" si="1"/>
        <v>0</v>
      </c>
      <c r="M38" s="52">
        <f t="shared" si="2"/>
        <v>0</v>
      </c>
      <c r="N38" s="52">
        <f t="shared" si="3"/>
        <v>0</v>
      </c>
      <c r="O38" s="52">
        <f t="shared" si="4"/>
        <v>0</v>
      </c>
      <c r="P38" s="62">
        <f t="shared" si="5"/>
        <v>0</v>
      </c>
    </row>
    <row r="39" spans="2:16" s="63" customFormat="1" x14ac:dyDescent="0.25">
      <c r="B39" s="64">
        <v>23</v>
      </c>
      <c r="C39" s="93" t="s">
        <v>74</v>
      </c>
      <c r="D39" s="48" t="s">
        <v>2</v>
      </c>
      <c r="E39" s="48">
        <v>210</v>
      </c>
      <c r="F39" s="40"/>
      <c r="G39" s="40"/>
      <c r="H39" s="40"/>
      <c r="I39" s="40"/>
      <c r="J39" s="40"/>
      <c r="K39" s="61">
        <f t="shared" si="0"/>
        <v>0</v>
      </c>
      <c r="L39" s="52">
        <f t="shared" si="1"/>
        <v>0</v>
      </c>
      <c r="M39" s="52">
        <f t="shared" si="2"/>
        <v>0</v>
      </c>
      <c r="N39" s="52">
        <f t="shared" si="3"/>
        <v>0</v>
      </c>
      <c r="O39" s="52">
        <f t="shared" si="4"/>
        <v>0</v>
      </c>
      <c r="P39" s="62">
        <f t="shared" si="5"/>
        <v>0</v>
      </c>
    </row>
    <row r="40" spans="2:16" s="63" customFormat="1" x14ac:dyDescent="0.25">
      <c r="B40" s="64">
        <v>24</v>
      </c>
      <c r="C40" s="93" t="s">
        <v>75</v>
      </c>
      <c r="D40" s="48" t="s">
        <v>34</v>
      </c>
      <c r="E40" s="48">
        <v>45</v>
      </c>
      <c r="F40" s="40"/>
      <c r="G40" s="40"/>
      <c r="H40" s="40"/>
      <c r="I40" s="40"/>
      <c r="J40" s="40"/>
      <c r="K40" s="61">
        <f t="shared" si="0"/>
        <v>0</v>
      </c>
      <c r="L40" s="52">
        <f t="shared" si="1"/>
        <v>0</v>
      </c>
      <c r="M40" s="52">
        <f t="shared" si="2"/>
        <v>0</v>
      </c>
      <c r="N40" s="52">
        <f t="shared" si="3"/>
        <v>0</v>
      </c>
      <c r="O40" s="52">
        <f t="shared" si="4"/>
        <v>0</v>
      </c>
      <c r="P40" s="62">
        <f t="shared" si="5"/>
        <v>0</v>
      </c>
    </row>
    <row r="41" spans="2:16" s="63" customFormat="1" x14ac:dyDescent="0.25">
      <c r="B41" s="64">
        <v>25</v>
      </c>
      <c r="C41" s="93" t="s">
        <v>76</v>
      </c>
      <c r="D41" s="48" t="s">
        <v>2</v>
      </c>
      <c r="E41" s="48">
        <v>51</v>
      </c>
      <c r="F41" s="40"/>
      <c r="G41" s="40"/>
      <c r="H41" s="40"/>
      <c r="I41" s="40"/>
      <c r="J41" s="40"/>
      <c r="K41" s="61">
        <f t="shared" si="0"/>
        <v>0</v>
      </c>
      <c r="L41" s="52">
        <f t="shared" si="1"/>
        <v>0</v>
      </c>
      <c r="M41" s="52">
        <f t="shared" si="2"/>
        <v>0</v>
      </c>
      <c r="N41" s="52">
        <f t="shared" si="3"/>
        <v>0</v>
      </c>
      <c r="O41" s="52">
        <f t="shared" si="4"/>
        <v>0</v>
      </c>
      <c r="P41" s="62">
        <f t="shared" si="5"/>
        <v>0</v>
      </c>
    </row>
    <row r="42" spans="2:16" s="63" customFormat="1" x14ac:dyDescent="0.25">
      <c r="B42" s="64">
        <v>26</v>
      </c>
      <c r="C42" s="93" t="s">
        <v>77</v>
      </c>
      <c r="D42" s="48" t="s">
        <v>2</v>
      </c>
      <c r="E42" s="48">
        <v>36</v>
      </c>
      <c r="F42" s="40"/>
      <c r="G42" s="40"/>
      <c r="H42" s="40"/>
      <c r="I42" s="40"/>
      <c r="J42" s="40"/>
      <c r="K42" s="61">
        <f t="shared" si="0"/>
        <v>0</v>
      </c>
      <c r="L42" s="52">
        <f t="shared" si="1"/>
        <v>0</v>
      </c>
      <c r="M42" s="52">
        <f t="shared" si="2"/>
        <v>0</v>
      </c>
      <c r="N42" s="52">
        <f t="shared" si="3"/>
        <v>0</v>
      </c>
      <c r="O42" s="52">
        <f t="shared" si="4"/>
        <v>0</v>
      </c>
      <c r="P42" s="62">
        <f t="shared" si="5"/>
        <v>0</v>
      </c>
    </row>
    <row r="43" spans="2:16" s="63" customFormat="1" ht="25.5" x14ac:dyDescent="0.25">
      <c r="B43" s="64">
        <v>27</v>
      </c>
      <c r="C43" s="89" t="s">
        <v>78</v>
      </c>
      <c r="D43" s="48" t="s">
        <v>2</v>
      </c>
      <c r="E43" s="48">
        <v>36</v>
      </c>
      <c r="F43" s="40"/>
      <c r="G43" s="40"/>
      <c r="H43" s="40"/>
      <c r="I43" s="40"/>
      <c r="J43" s="40"/>
      <c r="K43" s="61">
        <f t="shared" si="0"/>
        <v>0</v>
      </c>
      <c r="L43" s="52">
        <f t="shared" si="1"/>
        <v>0</v>
      </c>
      <c r="M43" s="52">
        <f t="shared" si="2"/>
        <v>0</v>
      </c>
      <c r="N43" s="52">
        <f t="shared" si="3"/>
        <v>0</v>
      </c>
      <c r="O43" s="52">
        <f t="shared" si="4"/>
        <v>0</v>
      </c>
      <c r="P43" s="62">
        <f t="shared" si="5"/>
        <v>0</v>
      </c>
    </row>
    <row r="44" spans="2:16" s="63" customFormat="1" ht="25.5" x14ac:dyDescent="0.25">
      <c r="B44" s="64">
        <v>28</v>
      </c>
      <c r="C44" s="89" t="s">
        <v>79</v>
      </c>
      <c r="D44" s="48" t="s">
        <v>2</v>
      </c>
      <c r="E44" s="48">
        <v>32.5</v>
      </c>
      <c r="F44" s="40"/>
      <c r="G44" s="40"/>
      <c r="H44" s="40"/>
      <c r="I44" s="40"/>
      <c r="J44" s="40"/>
      <c r="K44" s="61">
        <f t="shared" si="0"/>
        <v>0</v>
      </c>
      <c r="L44" s="52">
        <f t="shared" si="1"/>
        <v>0</v>
      </c>
      <c r="M44" s="52">
        <f t="shared" si="2"/>
        <v>0</v>
      </c>
      <c r="N44" s="52">
        <f t="shared" si="3"/>
        <v>0</v>
      </c>
      <c r="O44" s="52">
        <f t="shared" si="4"/>
        <v>0</v>
      </c>
      <c r="P44" s="62">
        <f t="shared" si="5"/>
        <v>0</v>
      </c>
    </row>
    <row r="45" spans="2:16" s="63" customFormat="1" x14ac:dyDescent="0.25">
      <c r="B45" s="64">
        <v>29</v>
      </c>
      <c r="C45" s="93" t="s">
        <v>80</v>
      </c>
      <c r="D45" s="48" t="s">
        <v>81</v>
      </c>
      <c r="E45" s="48">
        <v>1</v>
      </c>
      <c r="F45" s="40"/>
      <c r="G45" s="40"/>
      <c r="H45" s="40"/>
      <c r="I45" s="40"/>
      <c r="J45" s="40"/>
      <c r="K45" s="61">
        <f t="shared" si="0"/>
        <v>0</v>
      </c>
      <c r="L45" s="52">
        <f t="shared" si="1"/>
        <v>0</v>
      </c>
      <c r="M45" s="52">
        <f t="shared" si="2"/>
        <v>0</v>
      </c>
      <c r="N45" s="52">
        <f t="shared" si="3"/>
        <v>0</v>
      </c>
      <c r="O45" s="52">
        <f t="shared" si="4"/>
        <v>0</v>
      </c>
      <c r="P45" s="62">
        <f t="shared" si="5"/>
        <v>0</v>
      </c>
    </row>
    <row r="46" spans="2:16" s="63" customFormat="1" x14ac:dyDescent="0.25">
      <c r="B46" s="64">
        <v>30</v>
      </c>
      <c r="C46" s="93" t="s">
        <v>82</v>
      </c>
      <c r="D46" s="48" t="s">
        <v>34</v>
      </c>
      <c r="E46" s="48">
        <v>45</v>
      </c>
      <c r="F46" s="40"/>
      <c r="G46" s="40"/>
      <c r="H46" s="40"/>
      <c r="I46" s="40"/>
      <c r="J46" s="40"/>
      <c r="K46" s="61">
        <f t="shared" si="0"/>
        <v>0</v>
      </c>
      <c r="L46" s="52">
        <f t="shared" si="1"/>
        <v>0</v>
      </c>
      <c r="M46" s="52">
        <f t="shared" si="2"/>
        <v>0</v>
      </c>
      <c r="N46" s="52">
        <f t="shared" si="3"/>
        <v>0</v>
      </c>
      <c r="O46" s="52">
        <f t="shared" si="4"/>
        <v>0</v>
      </c>
      <c r="P46" s="62">
        <f t="shared" si="5"/>
        <v>0</v>
      </c>
    </row>
    <row r="47" spans="2:16" s="63" customFormat="1" x14ac:dyDescent="0.25">
      <c r="B47" s="64">
        <v>31</v>
      </c>
      <c r="C47" s="93" t="s">
        <v>83</v>
      </c>
      <c r="D47" s="48" t="s">
        <v>34</v>
      </c>
      <c r="E47" s="48">
        <v>70</v>
      </c>
      <c r="F47" s="40"/>
      <c r="G47" s="40"/>
      <c r="H47" s="40"/>
      <c r="I47" s="40"/>
      <c r="J47" s="40"/>
      <c r="K47" s="61">
        <f t="shared" si="0"/>
        <v>0</v>
      </c>
      <c r="L47" s="52">
        <f t="shared" si="1"/>
        <v>0</v>
      </c>
      <c r="M47" s="52">
        <f t="shared" si="2"/>
        <v>0</v>
      </c>
      <c r="N47" s="52">
        <f t="shared" si="3"/>
        <v>0</v>
      </c>
      <c r="O47" s="52">
        <f t="shared" si="4"/>
        <v>0</v>
      </c>
      <c r="P47" s="62">
        <f t="shared" si="5"/>
        <v>0</v>
      </c>
    </row>
    <row r="48" spans="2:16" s="63" customFormat="1" x14ac:dyDescent="0.25">
      <c r="B48" s="64">
        <v>32</v>
      </c>
      <c r="C48" s="93" t="s">
        <v>84</v>
      </c>
      <c r="D48" s="48" t="s">
        <v>34</v>
      </c>
      <c r="E48" s="48">
        <v>75</v>
      </c>
      <c r="F48" s="66"/>
      <c r="G48" s="66"/>
      <c r="H48" s="66"/>
      <c r="I48" s="66"/>
      <c r="J48" s="66"/>
      <c r="K48" s="61">
        <f t="shared" si="0"/>
        <v>0</v>
      </c>
      <c r="L48" s="52">
        <f t="shared" si="1"/>
        <v>0</v>
      </c>
      <c r="M48" s="52">
        <f t="shared" si="2"/>
        <v>0</v>
      </c>
      <c r="N48" s="52">
        <f t="shared" si="3"/>
        <v>0</v>
      </c>
      <c r="O48" s="52">
        <f t="shared" si="4"/>
        <v>0</v>
      </c>
      <c r="P48" s="62">
        <f t="shared" si="5"/>
        <v>0</v>
      </c>
    </row>
    <row r="49" spans="2:16" s="63" customFormat="1" x14ac:dyDescent="0.25">
      <c r="B49" s="64">
        <v>33</v>
      </c>
      <c r="C49" s="93" t="s">
        <v>85</v>
      </c>
      <c r="D49" s="48" t="s">
        <v>34</v>
      </c>
      <c r="E49" s="48">
        <v>45</v>
      </c>
      <c r="F49" s="52"/>
      <c r="G49" s="52"/>
      <c r="H49" s="52"/>
      <c r="I49" s="52"/>
      <c r="J49" s="52"/>
      <c r="K49" s="61">
        <f t="shared" si="0"/>
        <v>0</v>
      </c>
      <c r="L49" s="52">
        <f t="shared" si="1"/>
        <v>0</v>
      </c>
      <c r="M49" s="52">
        <f t="shared" si="2"/>
        <v>0</v>
      </c>
      <c r="N49" s="52">
        <f t="shared" si="3"/>
        <v>0</v>
      </c>
      <c r="O49" s="52">
        <f t="shared" si="4"/>
        <v>0</v>
      </c>
      <c r="P49" s="62">
        <f t="shared" si="5"/>
        <v>0</v>
      </c>
    </row>
    <row r="50" spans="2:16" s="63" customFormat="1" x14ac:dyDescent="0.25">
      <c r="B50" s="64">
        <v>34</v>
      </c>
      <c r="C50" s="93" t="s">
        <v>86</v>
      </c>
      <c r="D50" s="48" t="s">
        <v>87</v>
      </c>
      <c r="E50" s="48">
        <v>1</v>
      </c>
      <c r="F50" s="52"/>
      <c r="G50" s="52"/>
      <c r="H50" s="61"/>
      <c r="I50" s="52"/>
      <c r="J50" s="52"/>
      <c r="K50" s="61">
        <f t="shared" si="0"/>
        <v>0</v>
      </c>
      <c r="L50" s="52">
        <f t="shared" si="1"/>
        <v>0</v>
      </c>
      <c r="M50" s="52">
        <f t="shared" si="2"/>
        <v>0</v>
      </c>
      <c r="N50" s="52">
        <f t="shared" si="3"/>
        <v>0</v>
      </c>
      <c r="O50" s="52">
        <f t="shared" si="4"/>
        <v>0</v>
      </c>
      <c r="P50" s="62">
        <f t="shared" si="5"/>
        <v>0</v>
      </c>
    </row>
    <row r="51" spans="2:16" s="63" customFormat="1" x14ac:dyDescent="0.25">
      <c r="B51" s="27"/>
      <c r="C51" s="95" t="s">
        <v>140</v>
      </c>
      <c r="D51" s="48"/>
      <c r="E51" s="48"/>
      <c r="F51" s="52"/>
      <c r="G51" s="52"/>
      <c r="H51" s="61"/>
      <c r="I51" s="52"/>
      <c r="J51" s="52"/>
      <c r="K51" s="61"/>
      <c r="L51" s="52"/>
      <c r="M51" s="52"/>
      <c r="N51" s="52"/>
      <c r="O51" s="52"/>
      <c r="P51" s="62"/>
    </row>
    <row r="52" spans="2:16" s="63" customFormat="1" x14ac:dyDescent="0.25">
      <c r="B52" s="27">
        <v>35</v>
      </c>
      <c r="C52" s="96" t="s">
        <v>131</v>
      </c>
      <c r="D52" s="97" t="s">
        <v>1</v>
      </c>
      <c r="E52" s="48">
        <v>465</v>
      </c>
      <c r="F52" s="52"/>
      <c r="G52" s="52"/>
      <c r="H52" s="61"/>
      <c r="I52" s="52"/>
      <c r="J52" s="52"/>
      <c r="K52" s="61">
        <f t="shared" si="0"/>
        <v>0</v>
      </c>
      <c r="L52" s="52">
        <f t="shared" si="1"/>
        <v>0</v>
      </c>
      <c r="M52" s="52">
        <f t="shared" si="2"/>
        <v>0</v>
      </c>
      <c r="N52" s="52">
        <f t="shared" si="3"/>
        <v>0</v>
      </c>
      <c r="O52" s="52">
        <f t="shared" si="4"/>
        <v>0</v>
      </c>
      <c r="P52" s="62">
        <f t="shared" si="5"/>
        <v>0</v>
      </c>
    </row>
    <row r="53" spans="2:16" s="63" customFormat="1" x14ac:dyDescent="0.25">
      <c r="B53" s="27">
        <v>36</v>
      </c>
      <c r="C53" s="96" t="s">
        <v>88</v>
      </c>
      <c r="D53" s="97" t="s">
        <v>1</v>
      </c>
      <c r="E53" s="48">
        <v>465</v>
      </c>
      <c r="F53" s="52"/>
      <c r="G53" s="52"/>
      <c r="H53" s="61"/>
      <c r="I53" s="52"/>
      <c r="J53" s="52"/>
      <c r="K53" s="61">
        <f t="shared" si="0"/>
        <v>0</v>
      </c>
      <c r="L53" s="52">
        <f t="shared" si="1"/>
        <v>0</v>
      </c>
      <c r="M53" s="52">
        <f t="shared" si="2"/>
        <v>0</v>
      </c>
      <c r="N53" s="52">
        <f t="shared" si="3"/>
        <v>0</v>
      </c>
      <c r="O53" s="52">
        <f t="shared" si="4"/>
        <v>0</v>
      </c>
      <c r="P53" s="62">
        <f t="shared" si="5"/>
        <v>0</v>
      </c>
    </row>
    <row r="54" spans="2:16" s="63" customFormat="1" x14ac:dyDescent="0.25">
      <c r="B54" s="27">
        <v>37</v>
      </c>
      <c r="C54" s="96" t="s">
        <v>89</v>
      </c>
      <c r="D54" s="97" t="s">
        <v>1</v>
      </c>
      <c r="E54" s="48">
        <v>465</v>
      </c>
      <c r="F54" s="52"/>
      <c r="G54" s="52"/>
      <c r="H54" s="61"/>
      <c r="I54" s="52"/>
      <c r="J54" s="52"/>
      <c r="K54" s="61">
        <f t="shared" si="0"/>
        <v>0</v>
      </c>
      <c r="L54" s="52">
        <f t="shared" si="1"/>
        <v>0</v>
      </c>
      <c r="M54" s="52">
        <f t="shared" si="2"/>
        <v>0</v>
      </c>
      <c r="N54" s="52">
        <f t="shared" si="3"/>
        <v>0</v>
      </c>
      <c r="O54" s="52">
        <f t="shared" si="4"/>
        <v>0</v>
      </c>
      <c r="P54" s="62">
        <f t="shared" si="5"/>
        <v>0</v>
      </c>
    </row>
    <row r="55" spans="2:16" s="63" customFormat="1" x14ac:dyDescent="0.25">
      <c r="B55" s="27">
        <v>38</v>
      </c>
      <c r="C55" s="96" t="s">
        <v>132</v>
      </c>
      <c r="D55" s="97" t="s">
        <v>1</v>
      </c>
      <c r="E55" s="48">
        <v>465</v>
      </c>
      <c r="F55" s="52"/>
      <c r="G55" s="52"/>
      <c r="H55" s="61"/>
      <c r="I55" s="52"/>
      <c r="J55" s="52"/>
      <c r="K55" s="61">
        <f t="shared" si="0"/>
        <v>0</v>
      </c>
      <c r="L55" s="52">
        <f t="shared" si="1"/>
        <v>0</v>
      </c>
      <c r="M55" s="52">
        <f t="shared" si="2"/>
        <v>0</v>
      </c>
      <c r="N55" s="52">
        <f t="shared" si="3"/>
        <v>0</v>
      </c>
      <c r="O55" s="52">
        <f t="shared" si="4"/>
        <v>0</v>
      </c>
      <c r="P55" s="62">
        <f t="shared" si="5"/>
        <v>0</v>
      </c>
    </row>
    <row r="56" spans="2:16" s="63" customFormat="1" x14ac:dyDescent="0.25">
      <c r="B56" s="27">
        <v>39</v>
      </c>
      <c r="C56" s="59" t="s">
        <v>33</v>
      </c>
      <c r="D56" s="60" t="s">
        <v>1</v>
      </c>
      <c r="E56" s="48">
        <v>465</v>
      </c>
      <c r="F56" s="52"/>
      <c r="G56" s="61"/>
      <c r="H56" s="61"/>
      <c r="I56" s="61"/>
      <c r="J56" s="61"/>
      <c r="K56" s="61">
        <f>H56+I56+J56</f>
        <v>0</v>
      </c>
      <c r="L56" s="52">
        <f>E56*F56</f>
        <v>0</v>
      </c>
      <c r="M56" s="52">
        <f>ROUND(E56*H56,2)</f>
        <v>0</v>
      </c>
      <c r="N56" s="52">
        <f>ROUND(E56*I56,2)</f>
        <v>0</v>
      </c>
      <c r="O56" s="52">
        <f>ROUND(E56*J56,2)</f>
        <v>0</v>
      </c>
      <c r="P56" s="62">
        <f>O56+N56+M56</f>
        <v>0</v>
      </c>
    </row>
    <row r="57" spans="2:16" s="63" customFormat="1" ht="24.75" x14ac:dyDescent="0.25">
      <c r="B57" s="27">
        <v>40</v>
      </c>
      <c r="C57" s="98" t="s">
        <v>4</v>
      </c>
      <c r="D57" s="97" t="s">
        <v>1</v>
      </c>
      <c r="E57" s="48">
        <v>245</v>
      </c>
      <c r="F57" s="52"/>
      <c r="G57" s="52"/>
      <c r="H57" s="61"/>
      <c r="I57" s="52"/>
      <c r="J57" s="52"/>
      <c r="K57" s="61">
        <f t="shared" ref="K57:K114" si="6">H57+I57+J57</f>
        <v>0</v>
      </c>
      <c r="L57" s="52">
        <f t="shared" ref="L57:L114" si="7">E57*F57</f>
        <v>0</v>
      </c>
      <c r="M57" s="52">
        <f t="shared" ref="M57:M114" si="8">ROUND(E57*H57,2)</f>
        <v>0</v>
      </c>
      <c r="N57" s="52">
        <f t="shared" ref="N57:N114" si="9">ROUND(E57*I57,2)</f>
        <v>0</v>
      </c>
      <c r="O57" s="52">
        <f t="shared" ref="O57:O114" si="10">ROUND(E57*J57,2)</f>
        <v>0</v>
      </c>
      <c r="P57" s="62">
        <f t="shared" ref="P57:P114" si="11">O57+N57+M57</f>
        <v>0</v>
      </c>
    </row>
    <row r="58" spans="2:16" s="63" customFormat="1" x14ac:dyDescent="0.25">
      <c r="B58" s="27">
        <v>41</v>
      </c>
      <c r="C58" s="98" t="s">
        <v>5</v>
      </c>
      <c r="D58" s="97" t="s">
        <v>1</v>
      </c>
      <c r="E58" s="48">
        <v>245</v>
      </c>
      <c r="F58" s="52"/>
      <c r="G58" s="52"/>
      <c r="H58" s="61"/>
      <c r="I58" s="52"/>
      <c r="J58" s="52"/>
      <c r="K58" s="61">
        <f t="shared" si="6"/>
        <v>0</v>
      </c>
      <c r="L58" s="52">
        <f t="shared" si="7"/>
        <v>0</v>
      </c>
      <c r="M58" s="52">
        <f t="shared" si="8"/>
        <v>0</v>
      </c>
      <c r="N58" s="52">
        <f t="shared" si="9"/>
        <v>0</v>
      </c>
      <c r="O58" s="52">
        <f t="shared" si="10"/>
        <v>0</v>
      </c>
      <c r="P58" s="62">
        <f t="shared" si="11"/>
        <v>0</v>
      </c>
    </row>
    <row r="59" spans="2:16" s="63" customFormat="1" x14ac:dyDescent="0.25">
      <c r="B59" s="27">
        <v>42</v>
      </c>
      <c r="C59" s="67" t="s">
        <v>3</v>
      </c>
      <c r="D59" s="60" t="s">
        <v>34</v>
      </c>
      <c r="E59" s="49">
        <v>79.599999999999994</v>
      </c>
      <c r="F59" s="52"/>
      <c r="G59" s="61"/>
      <c r="H59" s="61"/>
      <c r="I59" s="61"/>
      <c r="J59" s="61"/>
      <c r="K59" s="61">
        <f t="shared" si="6"/>
        <v>0</v>
      </c>
      <c r="L59" s="52">
        <f t="shared" si="7"/>
        <v>0</v>
      </c>
      <c r="M59" s="52">
        <f t="shared" si="8"/>
        <v>0</v>
      </c>
      <c r="N59" s="52">
        <f t="shared" si="9"/>
        <v>0</v>
      </c>
      <c r="O59" s="52">
        <f t="shared" si="10"/>
        <v>0</v>
      </c>
      <c r="P59" s="62">
        <f t="shared" si="11"/>
        <v>0</v>
      </c>
    </row>
    <row r="60" spans="2:16" s="63" customFormat="1" ht="24" x14ac:dyDescent="0.25">
      <c r="B60" s="27">
        <v>43</v>
      </c>
      <c r="C60" s="96" t="s">
        <v>90</v>
      </c>
      <c r="D60" s="97" t="s">
        <v>1</v>
      </c>
      <c r="E60" s="48">
        <v>465</v>
      </c>
      <c r="F60" s="52"/>
      <c r="G60" s="52"/>
      <c r="H60" s="61"/>
      <c r="I60" s="52"/>
      <c r="J60" s="52"/>
      <c r="K60" s="61">
        <f t="shared" si="6"/>
        <v>0</v>
      </c>
      <c r="L60" s="52">
        <f t="shared" si="7"/>
        <v>0</v>
      </c>
      <c r="M60" s="52">
        <f t="shared" si="8"/>
        <v>0</v>
      </c>
      <c r="N60" s="52">
        <f t="shared" si="9"/>
        <v>0</v>
      </c>
      <c r="O60" s="52">
        <f t="shared" si="10"/>
        <v>0</v>
      </c>
      <c r="P60" s="62">
        <f t="shared" si="11"/>
        <v>0</v>
      </c>
    </row>
    <row r="61" spans="2:16" s="63" customFormat="1" x14ac:dyDescent="0.25">
      <c r="B61" s="27">
        <v>44</v>
      </c>
      <c r="C61" s="96" t="s">
        <v>91</v>
      </c>
      <c r="D61" s="97" t="s">
        <v>6</v>
      </c>
      <c r="E61" s="48">
        <v>210</v>
      </c>
      <c r="F61" s="52"/>
      <c r="G61" s="52"/>
      <c r="H61" s="61"/>
      <c r="I61" s="52"/>
      <c r="J61" s="52"/>
      <c r="K61" s="61">
        <f t="shared" si="6"/>
        <v>0</v>
      </c>
      <c r="L61" s="52">
        <f t="shared" si="7"/>
        <v>0</v>
      </c>
      <c r="M61" s="52">
        <f t="shared" si="8"/>
        <v>0</v>
      </c>
      <c r="N61" s="52">
        <f t="shared" si="9"/>
        <v>0</v>
      </c>
      <c r="O61" s="52">
        <f t="shared" si="10"/>
        <v>0</v>
      </c>
      <c r="P61" s="62">
        <f t="shared" si="11"/>
        <v>0</v>
      </c>
    </row>
    <row r="62" spans="2:16" s="63" customFormat="1" ht="24" x14ac:dyDescent="0.25">
      <c r="B62" s="27">
        <v>45</v>
      </c>
      <c r="C62" s="99" t="s">
        <v>92</v>
      </c>
      <c r="D62" s="97" t="s">
        <v>1</v>
      </c>
      <c r="E62" s="81">
        <v>12</v>
      </c>
      <c r="F62" s="52"/>
      <c r="G62" s="52"/>
      <c r="H62" s="61"/>
      <c r="I62" s="52"/>
      <c r="J62" s="52"/>
      <c r="K62" s="61">
        <f t="shared" si="6"/>
        <v>0</v>
      </c>
      <c r="L62" s="52">
        <f t="shared" si="7"/>
        <v>0</v>
      </c>
      <c r="M62" s="52">
        <f t="shared" si="8"/>
        <v>0</v>
      </c>
      <c r="N62" s="52">
        <f t="shared" si="9"/>
        <v>0</v>
      </c>
      <c r="O62" s="52">
        <f t="shared" si="10"/>
        <v>0</v>
      </c>
      <c r="P62" s="62">
        <f t="shared" si="11"/>
        <v>0</v>
      </c>
    </row>
    <row r="63" spans="2:16" s="63" customFormat="1" x14ac:dyDescent="0.25">
      <c r="B63" s="27">
        <v>46</v>
      </c>
      <c r="C63" s="100" t="s">
        <v>93</v>
      </c>
      <c r="D63" s="101" t="s">
        <v>53</v>
      </c>
      <c r="E63" s="81">
        <v>1</v>
      </c>
      <c r="F63" s="52"/>
      <c r="G63" s="52"/>
      <c r="H63" s="61"/>
      <c r="I63" s="52"/>
      <c r="J63" s="52"/>
      <c r="K63" s="61">
        <f t="shared" si="6"/>
        <v>0</v>
      </c>
      <c r="L63" s="52">
        <f t="shared" si="7"/>
        <v>0</v>
      </c>
      <c r="M63" s="52">
        <f t="shared" si="8"/>
        <v>0</v>
      </c>
      <c r="N63" s="52">
        <f t="shared" si="9"/>
        <v>0</v>
      </c>
      <c r="O63" s="52">
        <f t="shared" si="10"/>
        <v>0</v>
      </c>
      <c r="P63" s="62">
        <f t="shared" si="11"/>
        <v>0</v>
      </c>
    </row>
    <row r="64" spans="2:16" s="63" customFormat="1" x14ac:dyDescent="0.25">
      <c r="B64" s="27"/>
      <c r="C64" s="102" t="s">
        <v>141</v>
      </c>
      <c r="D64" s="101"/>
      <c r="E64" s="81"/>
      <c r="F64" s="52"/>
      <c r="G64" s="52"/>
      <c r="H64" s="61"/>
      <c r="I64" s="52"/>
      <c r="J64" s="52"/>
      <c r="K64" s="61"/>
      <c r="L64" s="52"/>
      <c r="M64" s="52"/>
      <c r="N64" s="52"/>
      <c r="O64" s="52"/>
      <c r="P64" s="62"/>
    </row>
    <row r="65" spans="2:16" s="63" customFormat="1" x14ac:dyDescent="0.25">
      <c r="B65" s="27"/>
      <c r="C65" s="103" t="s">
        <v>142</v>
      </c>
      <c r="D65" s="48"/>
      <c r="E65" s="48"/>
      <c r="F65" s="52"/>
      <c r="G65" s="52"/>
      <c r="H65" s="61"/>
      <c r="I65" s="52"/>
      <c r="J65" s="52"/>
      <c r="K65" s="61">
        <f t="shared" si="6"/>
        <v>0</v>
      </c>
      <c r="L65" s="52">
        <f t="shared" si="7"/>
        <v>0</v>
      </c>
      <c r="M65" s="52">
        <f t="shared" si="8"/>
        <v>0</v>
      </c>
      <c r="N65" s="52">
        <f t="shared" si="9"/>
        <v>0</v>
      </c>
      <c r="O65" s="52">
        <f t="shared" si="10"/>
        <v>0</v>
      </c>
      <c r="P65" s="62">
        <f t="shared" si="11"/>
        <v>0</v>
      </c>
    </row>
    <row r="66" spans="2:16" s="63" customFormat="1" x14ac:dyDescent="0.25">
      <c r="B66" s="27">
        <v>47</v>
      </c>
      <c r="C66" s="104" t="s">
        <v>96</v>
      </c>
      <c r="D66" s="82" t="s">
        <v>8</v>
      </c>
      <c r="E66" s="82">
        <v>1</v>
      </c>
      <c r="F66" s="52"/>
      <c r="G66" s="52"/>
      <c r="H66" s="61"/>
      <c r="I66" s="52"/>
      <c r="J66" s="52"/>
      <c r="K66" s="61">
        <f t="shared" si="6"/>
        <v>0</v>
      </c>
      <c r="L66" s="52">
        <f t="shared" si="7"/>
        <v>0</v>
      </c>
      <c r="M66" s="52">
        <f t="shared" si="8"/>
        <v>0</v>
      </c>
      <c r="N66" s="52">
        <f t="shared" si="9"/>
        <v>0</v>
      </c>
      <c r="O66" s="52">
        <f t="shared" si="10"/>
        <v>0</v>
      </c>
      <c r="P66" s="62">
        <f t="shared" si="11"/>
        <v>0</v>
      </c>
    </row>
    <row r="67" spans="2:16" s="63" customFormat="1" x14ac:dyDescent="0.25">
      <c r="B67" s="27">
        <v>48</v>
      </c>
      <c r="C67" s="104" t="s">
        <v>97</v>
      </c>
      <c r="D67" s="82" t="s">
        <v>7</v>
      </c>
      <c r="E67" s="82">
        <v>20</v>
      </c>
      <c r="F67" s="52"/>
      <c r="G67" s="52"/>
      <c r="H67" s="61"/>
      <c r="I67" s="52"/>
      <c r="J67" s="52"/>
      <c r="K67" s="61">
        <f t="shared" si="6"/>
        <v>0</v>
      </c>
      <c r="L67" s="52">
        <f t="shared" si="7"/>
        <v>0</v>
      </c>
      <c r="M67" s="52">
        <f t="shared" si="8"/>
        <v>0</v>
      </c>
      <c r="N67" s="52">
        <f t="shared" si="9"/>
        <v>0</v>
      </c>
      <c r="O67" s="52">
        <f t="shared" si="10"/>
        <v>0</v>
      </c>
      <c r="P67" s="62">
        <f t="shared" si="11"/>
        <v>0</v>
      </c>
    </row>
    <row r="68" spans="2:16" s="63" customFormat="1" x14ac:dyDescent="0.25">
      <c r="B68" s="27">
        <v>49</v>
      </c>
      <c r="C68" s="104" t="s">
        <v>98</v>
      </c>
      <c r="D68" s="82" t="s">
        <v>2</v>
      </c>
      <c r="E68" s="82">
        <v>180</v>
      </c>
      <c r="F68" s="52"/>
      <c r="G68" s="52"/>
      <c r="H68" s="61"/>
      <c r="I68" s="52"/>
      <c r="J68" s="52"/>
      <c r="K68" s="61">
        <f t="shared" si="6"/>
        <v>0</v>
      </c>
      <c r="L68" s="52">
        <f t="shared" si="7"/>
        <v>0</v>
      </c>
      <c r="M68" s="52">
        <f t="shared" si="8"/>
        <v>0</v>
      </c>
      <c r="N68" s="52">
        <f t="shared" si="9"/>
        <v>0</v>
      </c>
      <c r="O68" s="52">
        <f t="shared" si="10"/>
        <v>0</v>
      </c>
      <c r="P68" s="62">
        <f t="shared" si="11"/>
        <v>0</v>
      </c>
    </row>
    <row r="69" spans="2:16" s="63" customFormat="1" x14ac:dyDescent="0.25">
      <c r="B69" s="27">
        <v>50</v>
      </c>
      <c r="C69" s="104" t="s">
        <v>99</v>
      </c>
      <c r="D69" s="82" t="s">
        <v>7</v>
      </c>
      <c r="E69" s="82">
        <v>17</v>
      </c>
      <c r="F69" s="52"/>
      <c r="G69" s="52"/>
      <c r="H69" s="61"/>
      <c r="I69" s="52"/>
      <c r="J69" s="52"/>
      <c r="K69" s="61">
        <f t="shared" si="6"/>
        <v>0</v>
      </c>
      <c r="L69" s="52">
        <f t="shared" si="7"/>
        <v>0</v>
      </c>
      <c r="M69" s="52">
        <f t="shared" si="8"/>
        <v>0</v>
      </c>
      <c r="N69" s="52">
        <f t="shared" si="9"/>
        <v>0</v>
      </c>
      <c r="O69" s="52">
        <f t="shared" si="10"/>
        <v>0</v>
      </c>
      <c r="P69" s="62">
        <f t="shared" si="11"/>
        <v>0</v>
      </c>
    </row>
    <row r="70" spans="2:16" s="63" customFormat="1" x14ac:dyDescent="0.25">
      <c r="B70" s="27">
        <v>51</v>
      </c>
      <c r="C70" s="104" t="s">
        <v>100</v>
      </c>
      <c r="D70" s="82" t="s">
        <v>7</v>
      </c>
      <c r="E70" s="82">
        <v>17</v>
      </c>
      <c r="F70" s="52"/>
      <c r="G70" s="52"/>
      <c r="H70" s="61"/>
      <c r="I70" s="52"/>
      <c r="J70" s="52"/>
      <c r="K70" s="61">
        <f t="shared" si="6"/>
        <v>0</v>
      </c>
      <c r="L70" s="52">
        <f t="shared" si="7"/>
        <v>0</v>
      </c>
      <c r="M70" s="52">
        <f t="shared" si="8"/>
        <v>0</v>
      </c>
      <c r="N70" s="52">
        <f t="shared" si="9"/>
        <v>0</v>
      </c>
      <c r="O70" s="52">
        <f t="shared" si="10"/>
        <v>0</v>
      </c>
      <c r="P70" s="62">
        <f t="shared" si="11"/>
        <v>0</v>
      </c>
    </row>
    <row r="71" spans="2:16" s="63" customFormat="1" x14ac:dyDescent="0.25">
      <c r="B71" s="27">
        <v>52</v>
      </c>
      <c r="C71" s="104" t="s">
        <v>101</v>
      </c>
      <c r="D71" s="82" t="s">
        <v>8</v>
      </c>
      <c r="E71" s="82">
        <v>17</v>
      </c>
      <c r="F71" s="52"/>
      <c r="G71" s="52"/>
      <c r="H71" s="61"/>
      <c r="I71" s="52"/>
      <c r="J71" s="52"/>
      <c r="K71" s="61">
        <f t="shared" si="6"/>
        <v>0</v>
      </c>
      <c r="L71" s="52">
        <f t="shared" si="7"/>
        <v>0</v>
      </c>
      <c r="M71" s="52">
        <f t="shared" si="8"/>
        <v>0</v>
      </c>
      <c r="N71" s="52">
        <f t="shared" si="9"/>
        <v>0</v>
      </c>
      <c r="O71" s="52">
        <f t="shared" si="10"/>
        <v>0</v>
      </c>
      <c r="P71" s="62">
        <f t="shared" si="11"/>
        <v>0</v>
      </c>
    </row>
    <row r="72" spans="2:16" s="63" customFormat="1" x14ac:dyDescent="0.25">
      <c r="B72" s="27">
        <v>53</v>
      </c>
      <c r="C72" s="104" t="s">
        <v>102</v>
      </c>
      <c r="D72" s="105" t="s">
        <v>8</v>
      </c>
      <c r="E72" s="105">
        <v>1</v>
      </c>
      <c r="F72" s="52"/>
      <c r="G72" s="52"/>
      <c r="H72" s="61"/>
      <c r="I72" s="52"/>
      <c r="J72" s="52"/>
      <c r="K72" s="61">
        <f t="shared" si="6"/>
        <v>0</v>
      </c>
      <c r="L72" s="52">
        <f t="shared" si="7"/>
        <v>0</v>
      </c>
      <c r="M72" s="52">
        <f t="shared" si="8"/>
        <v>0</v>
      </c>
      <c r="N72" s="52">
        <f t="shared" si="9"/>
        <v>0</v>
      </c>
      <c r="O72" s="52">
        <f t="shared" si="10"/>
        <v>0</v>
      </c>
      <c r="P72" s="62">
        <f t="shared" si="11"/>
        <v>0</v>
      </c>
    </row>
    <row r="73" spans="2:16" s="63" customFormat="1" x14ac:dyDescent="0.25">
      <c r="B73" s="27"/>
      <c r="C73" s="103" t="s">
        <v>103</v>
      </c>
      <c r="D73" s="82"/>
      <c r="E73" s="82"/>
      <c r="F73" s="52"/>
      <c r="G73" s="52"/>
      <c r="H73" s="61"/>
      <c r="I73" s="52"/>
      <c r="J73" s="52"/>
      <c r="K73" s="61">
        <f t="shared" si="6"/>
        <v>0</v>
      </c>
      <c r="L73" s="52">
        <f t="shared" si="7"/>
        <v>0</v>
      </c>
      <c r="M73" s="52">
        <f t="shared" si="8"/>
        <v>0</v>
      </c>
      <c r="N73" s="52">
        <f t="shared" si="9"/>
        <v>0</v>
      </c>
      <c r="O73" s="52">
        <f t="shared" si="10"/>
        <v>0</v>
      </c>
      <c r="P73" s="62">
        <f t="shared" si="11"/>
        <v>0</v>
      </c>
    </row>
    <row r="74" spans="2:16" s="63" customFormat="1" x14ac:dyDescent="0.25">
      <c r="B74" s="27">
        <v>54</v>
      </c>
      <c r="C74" s="106" t="s">
        <v>104</v>
      </c>
      <c r="D74" s="82" t="s">
        <v>8</v>
      </c>
      <c r="E74" s="82">
        <v>1</v>
      </c>
      <c r="F74" s="52"/>
      <c r="G74" s="52"/>
      <c r="H74" s="61"/>
      <c r="I74" s="52"/>
      <c r="J74" s="52"/>
      <c r="K74" s="61">
        <f t="shared" si="6"/>
        <v>0</v>
      </c>
      <c r="L74" s="52">
        <f t="shared" si="7"/>
        <v>0</v>
      </c>
      <c r="M74" s="52">
        <f t="shared" si="8"/>
        <v>0</v>
      </c>
      <c r="N74" s="52">
        <f t="shared" si="9"/>
        <v>0</v>
      </c>
      <c r="O74" s="52">
        <f t="shared" si="10"/>
        <v>0</v>
      </c>
      <c r="P74" s="62">
        <f t="shared" si="11"/>
        <v>0</v>
      </c>
    </row>
    <row r="75" spans="2:16" s="63" customFormat="1" x14ac:dyDescent="0.25">
      <c r="B75" s="27">
        <v>55</v>
      </c>
      <c r="C75" s="106" t="s">
        <v>105</v>
      </c>
      <c r="D75" s="82" t="s">
        <v>7</v>
      </c>
      <c r="E75" s="82">
        <v>2</v>
      </c>
      <c r="F75" s="52"/>
      <c r="G75" s="52"/>
      <c r="H75" s="61"/>
      <c r="I75" s="52"/>
      <c r="J75" s="52"/>
      <c r="K75" s="61">
        <f t="shared" si="6"/>
        <v>0</v>
      </c>
      <c r="L75" s="52">
        <f t="shared" si="7"/>
        <v>0</v>
      </c>
      <c r="M75" s="52">
        <f t="shared" si="8"/>
        <v>0</v>
      </c>
      <c r="N75" s="52">
        <f t="shared" si="9"/>
        <v>0</v>
      </c>
      <c r="O75" s="52">
        <f t="shared" si="10"/>
        <v>0</v>
      </c>
      <c r="P75" s="62">
        <f t="shared" si="11"/>
        <v>0</v>
      </c>
    </row>
    <row r="76" spans="2:16" s="63" customFormat="1" x14ac:dyDescent="0.25">
      <c r="B76" s="27">
        <v>56</v>
      </c>
      <c r="C76" s="106" t="s">
        <v>106</v>
      </c>
      <c r="D76" s="82" t="s">
        <v>2</v>
      </c>
      <c r="E76" s="82">
        <v>60</v>
      </c>
      <c r="F76" s="52"/>
      <c r="G76" s="52"/>
      <c r="H76" s="61"/>
      <c r="I76" s="52"/>
      <c r="J76" s="52"/>
      <c r="K76" s="61">
        <f t="shared" si="6"/>
        <v>0</v>
      </c>
      <c r="L76" s="52">
        <f t="shared" si="7"/>
        <v>0</v>
      </c>
      <c r="M76" s="52">
        <f t="shared" si="8"/>
        <v>0</v>
      </c>
      <c r="N76" s="52">
        <f t="shared" si="9"/>
        <v>0</v>
      </c>
      <c r="O76" s="52">
        <f t="shared" si="10"/>
        <v>0</v>
      </c>
      <c r="P76" s="62">
        <f t="shared" si="11"/>
        <v>0</v>
      </c>
    </row>
    <row r="77" spans="2:16" s="63" customFormat="1" x14ac:dyDescent="0.25">
      <c r="B77" s="27">
        <v>57</v>
      </c>
      <c r="C77" s="106" t="s">
        <v>107</v>
      </c>
      <c r="D77" s="82" t="s">
        <v>2</v>
      </c>
      <c r="E77" s="82">
        <v>60</v>
      </c>
      <c r="F77" s="52"/>
      <c r="G77" s="52"/>
      <c r="H77" s="61"/>
      <c r="I77" s="52"/>
      <c r="J77" s="52"/>
      <c r="K77" s="61">
        <f t="shared" si="6"/>
        <v>0</v>
      </c>
      <c r="L77" s="52">
        <f t="shared" si="7"/>
        <v>0</v>
      </c>
      <c r="M77" s="52">
        <f t="shared" si="8"/>
        <v>0</v>
      </c>
      <c r="N77" s="52">
        <f t="shared" si="9"/>
        <v>0</v>
      </c>
      <c r="O77" s="52">
        <f t="shared" si="10"/>
        <v>0</v>
      </c>
      <c r="P77" s="62">
        <f t="shared" si="11"/>
        <v>0</v>
      </c>
    </row>
    <row r="78" spans="2:16" s="63" customFormat="1" x14ac:dyDescent="0.25">
      <c r="B78" s="27">
        <v>58</v>
      </c>
      <c r="C78" s="106" t="s">
        <v>108</v>
      </c>
      <c r="D78" s="82" t="s">
        <v>8</v>
      </c>
      <c r="E78" s="82">
        <v>1</v>
      </c>
      <c r="F78" s="52"/>
      <c r="G78" s="52"/>
      <c r="H78" s="61"/>
      <c r="I78" s="52"/>
      <c r="J78" s="52"/>
      <c r="K78" s="61">
        <f t="shared" si="6"/>
        <v>0</v>
      </c>
      <c r="L78" s="52">
        <f t="shared" si="7"/>
        <v>0</v>
      </c>
      <c r="M78" s="52">
        <f t="shared" si="8"/>
        <v>0</v>
      </c>
      <c r="N78" s="52">
        <f t="shared" si="9"/>
        <v>0</v>
      </c>
      <c r="O78" s="52">
        <f t="shared" si="10"/>
        <v>0</v>
      </c>
      <c r="P78" s="62">
        <f t="shared" si="11"/>
        <v>0</v>
      </c>
    </row>
    <row r="79" spans="2:16" s="63" customFormat="1" x14ac:dyDescent="0.25">
      <c r="B79" s="27">
        <v>59</v>
      </c>
      <c r="C79" s="50" t="s">
        <v>133</v>
      </c>
      <c r="D79" s="51" t="s">
        <v>8</v>
      </c>
      <c r="E79" s="48">
        <v>2</v>
      </c>
      <c r="F79" s="52"/>
      <c r="G79" s="61"/>
      <c r="H79" s="52"/>
      <c r="I79" s="52"/>
      <c r="J79" s="52"/>
      <c r="K79" s="61">
        <f t="shared" si="6"/>
        <v>0</v>
      </c>
      <c r="L79" s="52">
        <f t="shared" si="7"/>
        <v>0</v>
      </c>
      <c r="M79" s="52">
        <f t="shared" si="8"/>
        <v>0</v>
      </c>
      <c r="N79" s="52">
        <f t="shared" si="9"/>
        <v>0</v>
      </c>
      <c r="O79" s="52">
        <f t="shared" si="10"/>
        <v>0</v>
      </c>
      <c r="P79" s="62">
        <f t="shared" si="11"/>
        <v>0</v>
      </c>
    </row>
    <row r="80" spans="2:16" s="63" customFormat="1" x14ac:dyDescent="0.25">
      <c r="B80" s="27"/>
      <c r="C80" s="107" t="s">
        <v>109</v>
      </c>
      <c r="D80" s="82"/>
      <c r="E80" s="82"/>
      <c r="F80" s="52"/>
      <c r="G80" s="52"/>
      <c r="H80" s="61"/>
      <c r="I80" s="52"/>
      <c r="J80" s="52"/>
      <c r="K80" s="61">
        <f t="shared" si="6"/>
        <v>0</v>
      </c>
      <c r="L80" s="52">
        <f t="shared" si="7"/>
        <v>0</v>
      </c>
      <c r="M80" s="52">
        <f t="shared" si="8"/>
        <v>0</v>
      </c>
      <c r="N80" s="52">
        <f t="shared" si="9"/>
        <v>0</v>
      </c>
      <c r="O80" s="52">
        <f t="shared" si="10"/>
        <v>0</v>
      </c>
      <c r="P80" s="62">
        <f t="shared" si="11"/>
        <v>0</v>
      </c>
    </row>
    <row r="81" spans="2:18" s="63" customFormat="1" x14ac:dyDescent="0.25">
      <c r="B81" s="27">
        <v>60</v>
      </c>
      <c r="C81" s="106" t="s">
        <v>110</v>
      </c>
      <c r="D81" s="82" t="s">
        <v>8</v>
      </c>
      <c r="E81" s="82">
        <v>1</v>
      </c>
      <c r="F81" s="52"/>
      <c r="G81" s="52"/>
      <c r="H81" s="61"/>
      <c r="I81" s="52"/>
      <c r="J81" s="52"/>
      <c r="K81" s="61">
        <f t="shared" si="6"/>
        <v>0</v>
      </c>
      <c r="L81" s="52">
        <f t="shared" si="7"/>
        <v>0</v>
      </c>
      <c r="M81" s="52">
        <f t="shared" si="8"/>
        <v>0</v>
      </c>
      <c r="N81" s="52">
        <f t="shared" si="9"/>
        <v>0</v>
      </c>
      <c r="O81" s="52">
        <f t="shared" si="10"/>
        <v>0</v>
      </c>
      <c r="P81" s="62">
        <f t="shared" si="11"/>
        <v>0</v>
      </c>
    </row>
    <row r="82" spans="2:18" s="63" customFormat="1" x14ac:dyDescent="0.25">
      <c r="B82" s="27">
        <v>61</v>
      </c>
      <c r="C82" s="106" t="s">
        <v>111</v>
      </c>
      <c r="D82" s="82" t="s">
        <v>2</v>
      </c>
      <c r="E82" s="82">
        <v>15</v>
      </c>
      <c r="F82" s="52"/>
      <c r="G82" s="52"/>
      <c r="H82" s="61"/>
      <c r="I82" s="52"/>
      <c r="J82" s="52"/>
      <c r="K82" s="61">
        <f t="shared" si="6"/>
        <v>0</v>
      </c>
      <c r="L82" s="52">
        <f t="shared" si="7"/>
        <v>0</v>
      </c>
      <c r="M82" s="52">
        <f t="shared" si="8"/>
        <v>0</v>
      </c>
      <c r="N82" s="52">
        <f t="shared" si="9"/>
        <v>0</v>
      </c>
      <c r="O82" s="52">
        <f t="shared" si="10"/>
        <v>0</v>
      </c>
      <c r="P82" s="62">
        <f t="shared" si="11"/>
        <v>0</v>
      </c>
    </row>
    <row r="83" spans="2:18" s="63" customFormat="1" x14ac:dyDescent="0.25">
      <c r="B83" s="27">
        <v>62</v>
      </c>
      <c r="C83" s="106" t="s">
        <v>112</v>
      </c>
      <c r="D83" s="82" t="s">
        <v>8</v>
      </c>
      <c r="E83" s="82">
        <v>1</v>
      </c>
      <c r="F83" s="52"/>
      <c r="G83" s="52"/>
      <c r="H83" s="61"/>
      <c r="I83" s="52"/>
      <c r="J83" s="52"/>
      <c r="K83" s="61">
        <f t="shared" si="6"/>
        <v>0</v>
      </c>
      <c r="L83" s="52">
        <f t="shared" si="7"/>
        <v>0</v>
      </c>
      <c r="M83" s="52">
        <f t="shared" si="8"/>
        <v>0</v>
      </c>
      <c r="N83" s="52">
        <f t="shared" si="9"/>
        <v>0</v>
      </c>
      <c r="O83" s="52">
        <f t="shared" si="10"/>
        <v>0</v>
      </c>
      <c r="P83" s="62">
        <f t="shared" si="11"/>
        <v>0</v>
      </c>
    </row>
    <row r="84" spans="2:18" s="63" customFormat="1" x14ac:dyDescent="0.25">
      <c r="B84" s="27"/>
      <c r="C84" s="53" t="s">
        <v>9</v>
      </c>
      <c r="D84" s="51"/>
      <c r="E84" s="48"/>
      <c r="F84" s="52"/>
      <c r="G84" s="52"/>
      <c r="H84" s="52"/>
      <c r="I84" s="52"/>
      <c r="J84" s="52"/>
      <c r="K84" s="61">
        <f t="shared" si="6"/>
        <v>0</v>
      </c>
      <c r="L84" s="52">
        <f t="shared" si="7"/>
        <v>0</v>
      </c>
      <c r="M84" s="52">
        <f t="shared" si="8"/>
        <v>0</v>
      </c>
      <c r="N84" s="52">
        <f t="shared" si="9"/>
        <v>0</v>
      </c>
      <c r="O84" s="52">
        <f t="shared" si="10"/>
        <v>0</v>
      </c>
      <c r="P84" s="62">
        <f t="shared" si="11"/>
        <v>0</v>
      </c>
    </row>
    <row r="85" spans="2:18" s="63" customFormat="1" ht="24" x14ac:dyDescent="0.25">
      <c r="B85" s="27">
        <v>63</v>
      </c>
      <c r="C85" s="108" t="s">
        <v>113</v>
      </c>
      <c r="D85" s="109" t="s">
        <v>95</v>
      </c>
      <c r="E85" s="83">
        <v>1</v>
      </c>
      <c r="F85" s="52"/>
      <c r="G85" s="52"/>
      <c r="H85" s="61"/>
      <c r="I85" s="52"/>
      <c r="J85" s="52"/>
      <c r="K85" s="61">
        <f t="shared" si="6"/>
        <v>0</v>
      </c>
      <c r="L85" s="52">
        <f t="shared" si="7"/>
        <v>0</v>
      </c>
      <c r="M85" s="52">
        <f t="shared" si="8"/>
        <v>0</v>
      </c>
      <c r="N85" s="52">
        <f t="shared" si="9"/>
        <v>0</v>
      </c>
      <c r="O85" s="52">
        <f t="shared" si="10"/>
        <v>0</v>
      </c>
      <c r="P85" s="62">
        <f t="shared" si="11"/>
        <v>0</v>
      </c>
    </row>
    <row r="86" spans="2:18" s="63" customFormat="1" x14ac:dyDescent="0.25">
      <c r="B86" s="27">
        <v>64</v>
      </c>
      <c r="C86" s="50" t="s">
        <v>10</v>
      </c>
      <c r="D86" s="51" t="s">
        <v>8</v>
      </c>
      <c r="E86" s="48">
        <v>1</v>
      </c>
      <c r="F86" s="52"/>
      <c r="G86" s="52"/>
      <c r="H86" s="52"/>
      <c r="I86" s="52"/>
      <c r="J86" s="52"/>
      <c r="K86" s="61">
        <f t="shared" si="6"/>
        <v>0</v>
      </c>
      <c r="L86" s="52">
        <f t="shared" si="7"/>
        <v>0</v>
      </c>
      <c r="M86" s="52">
        <f t="shared" si="8"/>
        <v>0</v>
      </c>
      <c r="N86" s="52">
        <f t="shared" si="9"/>
        <v>0</v>
      </c>
      <c r="O86" s="52">
        <f t="shared" si="10"/>
        <v>0</v>
      </c>
      <c r="P86" s="62">
        <f t="shared" si="11"/>
        <v>0</v>
      </c>
      <c r="Q86" s="110"/>
      <c r="R86" s="110"/>
    </row>
    <row r="87" spans="2:18" s="63" customFormat="1" ht="24" x14ac:dyDescent="0.25">
      <c r="B87" s="27">
        <v>65</v>
      </c>
      <c r="C87" s="111" t="s">
        <v>114</v>
      </c>
      <c r="D87" s="109" t="s">
        <v>115</v>
      </c>
      <c r="E87" s="83">
        <v>1</v>
      </c>
      <c r="F87" s="52"/>
      <c r="G87" s="52"/>
      <c r="H87" s="61"/>
      <c r="I87" s="52"/>
      <c r="J87" s="52"/>
      <c r="K87" s="61">
        <f t="shared" si="6"/>
        <v>0</v>
      </c>
      <c r="L87" s="52">
        <f t="shared" si="7"/>
        <v>0</v>
      </c>
      <c r="M87" s="52">
        <f t="shared" si="8"/>
        <v>0</v>
      </c>
      <c r="N87" s="52">
        <f t="shared" si="9"/>
        <v>0</v>
      </c>
      <c r="O87" s="52">
        <f t="shared" si="10"/>
        <v>0</v>
      </c>
      <c r="P87" s="62">
        <f t="shared" si="11"/>
        <v>0</v>
      </c>
    </row>
    <row r="88" spans="2:18" s="63" customFormat="1" ht="24" x14ac:dyDescent="0.25">
      <c r="B88" s="27">
        <v>66</v>
      </c>
      <c r="C88" s="111" t="s">
        <v>116</v>
      </c>
      <c r="D88" s="109" t="s">
        <v>53</v>
      </c>
      <c r="E88" s="83">
        <v>1</v>
      </c>
      <c r="F88" s="52"/>
      <c r="G88" s="52"/>
      <c r="H88" s="61"/>
      <c r="I88" s="52"/>
      <c r="J88" s="52"/>
      <c r="K88" s="61">
        <f t="shared" si="6"/>
        <v>0</v>
      </c>
      <c r="L88" s="52">
        <f t="shared" si="7"/>
        <v>0</v>
      </c>
      <c r="M88" s="52">
        <f t="shared" si="8"/>
        <v>0</v>
      </c>
      <c r="N88" s="52">
        <f t="shared" si="9"/>
        <v>0</v>
      </c>
      <c r="O88" s="52">
        <f t="shared" si="10"/>
        <v>0</v>
      </c>
      <c r="P88" s="62">
        <f t="shared" si="11"/>
        <v>0</v>
      </c>
    </row>
    <row r="89" spans="2:18" s="63" customFormat="1" x14ac:dyDescent="0.25">
      <c r="B89" s="27">
        <v>67</v>
      </c>
      <c r="C89" s="111" t="s">
        <v>117</v>
      </c>
      <c r="D89" s="109" t="s">
        <v>53</v>
      </c>
      <c r="E89" s="83">
        <v>16</v>
      </c>
      <c r="F89" s="52"/>
      <c r="G89" s="52"/>
      <c r="H89" s="61"/>
      <c r="I89" s="52"/>
      <c r="J89" s="52"/>
      <c r="K89" s="61">
        <f t="shared" si="6"/>
        <v>0</v>
      </c>
      <c r="L89" s="52">
        <f t="shared" si="7"/>
        <v>0</v>
      </c>
      <c r="M89" s="52">
        <f t="shared" si="8"/>
        <v>0</v>
      </c>
      <c r="N89" s="52">
        <f t="shared" si="9"/>
        <v>0</v>
      </c>
      <c r="O89" s="52">
        <f t="shared" si="10"/>
        <v>0</v>
      </c>
      <c r="P89" s="62">
        <f t="shared" si="11"/>
        <v>0</v>
      </c>
    </row>
    <row r="90" spans="2:18" s="63" customFormat="1" x14ac:dyDescent="0.25">
      <c r="B90" s="27">
        <v>68</v>
      </c>
      <c r="C90" s="111" t="s">
        <v>134</v>
      </c>
      <c r="D90" s="109" t="s">
        <v>2</v>
      </c>
      <c r="E90" s="83">
        <v>450</v>
      </c>
      <c r="F90" s="52"/>
      <c r="G90" s="52"/>
      <c r="H90" s="61"/>
      <c r="I90" s="52"/>
      <c r="J90" s="52"/>
      <c r="K90" s="61">
        <f t="shared" si="6"/>
        <v>0</v>
      </c>
      <c r="L90" s="52">
        <f t="shared" si="7"/>
        <v>0</v>
      </c>
      <c r="M90" s="52">
        <f t="shared" si="8"/>
        <v>0</v>
      </c>
      <c r="N90" s="52">
        <f t="shared" si="9"/>
        <v>0</v>
      </c>
      <c r="O90" s="52">
        <f t="shared" si="10"/>
        <v>0</v>
      </c>
      <c r="P90" s="62">
        <f t="shared" si="11"/>
        <v>0</v>
      </c>
    </row>
    <row r="91" spans="2:18" s="63" customFormat="1" x14ac:dyDescent="0.25">
      <c r="B91" s="27">
        <v>69</v>
      </c>
      <c r="C91" s="50" t="s">
        <v>135</v>
      </c>
      <c r="D91" s="51" t="s">
        <v>2</v>
      </c>
      <c r="E91" s="48">
        <v>100</v>
      </c>
      <c r="F91" s="52"/>
      <c r="G91" s="52"/>
      <c r="H91" s="52"/>
      <c r="I91" s="52"/>
      <c r="J91" s="52"/>
      <c r="K91" s="61">
        <f t="shared" si="6"/>
        <v>0</v>
      </c>
      <c r="L91" s="52">
        <f t="shared" si="7"/>
        <v>0</v>
      </c>
      <c r="M91" s="52">
        <f t="shared" si="8"/>
        <v>0</v>
      </c>
      <c r="N91" s="52">
        <f t="shared" si="9"/>
        <v>0</v>
      </c>
      <c r="O91" s="52">
        <f t="shared" si="10"/>
        <v>0</v>
      </c>
      <c r="P91" s="62">
        <f t="shared" si="11"/>
        <v>0</v>
      </c>
      <c r="Q91" s="110"/>
    </row>
    <row r="92" spans="2:18" s="63" customFormat="1" x14ac:dyDescent="0.25">
      <c r="B92" s="27">
        <v>70</v>
      </c>
      <c r="C92" s="50" t="s">
        <v>118</v>
      </c>
      <c r="D92" s="51" t="s">
        <v>8</v>
      </c>
      <c r="E92" s="48">
        <v>1</v>
      </c>
      <c r="F92" s="52"/>
      <c r="G92" s="52"/>
      <c r="H92" s="52"/>
      <c r="I92" s="52"/>
      <c r="J92" s="52"/>
      <c r="K92" s="61">
        <f t="shared" si="6"/>
        <v>0</v>
      </c>
      <c r="L92" s="52">
        <f t="shared" si="7"/>
        <v>0</v>
      </c>
      <c r="M92" s="52">
        <f t="shared" si="8"/>
        <v>0</v>
      </c>
      <c r="N92" s="52">
        <f t="shared" si="9"/>
        <v>0</v>
      </c>
      <c r="O92" s="52">
        <f t="shared" si="10"/>
        <v>0</v>
      </c>
      <c r="P92" s="62">
        <f t="shared" si="11"/>
        <v>0</v>
      </c>
      <c r="Q92" s="110"/>
    </row>
    <row r="93" spans="2:18" s="63" customFormat="1" x14ac:dyDescent="0.25">
      <c r="B93" s="27">
        <v>71</v>
      </c>
      <c r="C93" s="111" t="s">
        <v>42</v>
      </c>
      <c r="D93" s="109" t="s">
        <v>7</v>
      </c>
      <c r="E93" s="83">
        <v>7</v>
      </c>
      <c r="F93" s="52"/>
      <c r="G93" s="52"/>
      <c r="H93" s="61"/>
      <c r="I93" s="52"/>
      <c r="J93" s="52"/>
      <c r="K93" s="61">
        <f t="shared" si="6"/>
        <v>0</v>
      </c>
      <c r="L93" s="52">
        <f t="shared" si="7"/>
        <v>0</v>
      </c>
      <c r="M93" s="52">
        <f t="shared" si="8"/>
        <v>0</v>
      </c>
      <c r="N93" s="52">
        <f t="shared" si="9"/>
        <v>0</v>
      </c>
      <c r="O93" s="52">
        <f t="shared" si="10"/>
        <v>0</v>
      </c>
      <c r="P93" s="62">
        <f t="shared" si="11"/>
        <v>0</v>
      </c>
    </row>
    <row r="94" spans="2:18" s="63" customFormat="1" x14ac:dyDescent="0.25">
      <c r="B94" s="27">
        <v>72</v>
      </c>
      <c r="C94" s="50" t="s">
        <v>41</v>
      </c>
      <c r="D94" s="109" t="s">
        <v>8</v>
      </c>
      <c r="E94" s="83">
        <v>3</v>
      </c>
      <c r="F94" s="52"/>
      <c r="G94" s="52"/>
      <c r="H94" s="61"/>
      <c r="I94" s="52"/>
      <c r="J94" s="52"/>
      <c r="K94" s="61">
        <f t="shared" si="6"/>
        <v>0</v>
      </c>
      <c r="L94" s="52">
        <f t="shared" si="7"/>
        <v>0</v>
      </c>
      <c r="M94" s="52">
        <f t="shared" si="8"/>
        <v>0</v>
      </c>
      <c r="N94" s="52">
        <f t="shared" si="9"/>
        <v>0</v>
      </c>
      <c r="O94" s="52">
        <f t="shared" si="10"/>
        <v>0</v>
      </c>
      <c r="P94" s="62">
        <f t="shared" si="11"/>
        <v>0</v>
      </c>
    </row>
    <row r="95" spans="2:18" s="63" customFormat="1" x14ac:dyDescent="0.25">
      <c r="B95" s="27">
        <v>73</v>
      </c>
      <c r="C95" s="111" t="s">
        <v>119</v>
      </c>
      <c r="D95" s="109" t="s">
        <v>2</v>
      </c>
      <c r="E95" s="83">
        <v>20</v>
      </c>
      <c r="F95" s="52"/>
      <c r="G95" s="52"/>
      <c r="H95" s="61"/>
      <c r="I95" s="52"/>
      <c r="J95" s="52"/>
      <c r="K95" s="61">
        <f t="shared" si="6"/>
        <v>0</v>
      </c>
      <c r="L95" s="52">
        <f t="shared" si="7"/>
        <v>0</v>
      </c>
      <c r="M95" s="52">
        <f t="shared" si="8"/>
        <v>0</v>
      </c>
      <c r="N95" s="52">
        <f t="shared" si="9"/>
        <v>0</v>
      </c>
      <c r="O95" s="52">
        <f t="shared" si="10"/>
        <v>0</v>
      </c>
      <c r="P95" s="62">
        <f t="shared" si="11"/>
        <v>0</v>
      </c>
    </row>
    <row r="96" spans="2:18" s="63" customFormat="1" x14ac:dyDescent="0.25">
      <c r="B96" s="27">
        <v>74</v>
      </c>
      <c r="C96" s="111" t="s">
        <v>120</v>
      </c>
      <c r="D96" s="109" t="s">
        <v>2</v>
      </c>
      <c r="E96" s="83">
        <v>70</v>
      </c>
      <c r="F96" s="52"/>
      <c r="G96" s="52"/>
      <c r="H96" s="61"/>
      <c r="I96" s="52"/>
      <c r="J96" s="52"/>
      <c r="K96" s="61">
        <f t="shared" si="6"/>
        <v>0</v>
      </c>
      <c r="L96" s="52">
        <f t="shared" si="7"/>
        <v>0</v>
      </c>
      <c r="M96" s="52">
        <f t="shared" si="8"/>
        <v>0</v>
      </c>
      <c r="N96" s="52">
        <f t="shared" si="9"/>
        <v>0</v>
      </c>
      <c r="O96" s="52">
        <f t="shared" si="10"/>
        <v>0</v>
      </c>
      <c r="P96" s="62">
        <f t="shared" si="11"/>
        <v>0</v>
      </c>
    </row>
    <row r="97" spans="2:17" s="63" customFormat="1" x14ac:dyDescent="0.25">
      <c r="B97" s="27">
        <v>75</v>
      </c>
      <c r="C97" s="111" t="s">
        <v>121</v>
      </c>
      <c r="D97" s="109" t="s">
        <v>2</v>
      </c>
      <c r="E97" s="83">
        <v>20</v>
      </c>
      <c r="F97" s="52"/>
      <c r="G97" s="52"/>
      <c r="H97" s="61"/>
      <c r="I97" s="52"/>
      <c r="J97" s="52"/>
      <c r="K97" s="61">
        <f t="shared" si="6"/>
        <v>0</v>
      </c>
      <c r="L97" s="52">
        <f t="shared" si="7"/>
        <v>0</v>
      </c>
      <c r="M97" s="52">
        <f t="shared" si="8"/>
        <v>0</v>
      </c>
      <c r="N97" s="52">
        <f t="shared" si="9"/>
        <v>0</v>
      </c>
      <c r="O97" s="52">
        <f t="shared" si="10"/>
        <v>0</v>
      </c>
      <c r="P97" s="62">
        <f t="shared" si="11"/>
        <v>0</v>
      </c>
    </row>
    <row r="98" spans="2:17" s="63" customFormat="1" x14ac:dyDescent="0.25">
      <c r="B98" s="27">
        <v>76</v>
      </c>
      <c r="C98" s="111" t="s">
        <v>122</v>
      </c>
      <c r="D98" s="109" t="s">
        <v>53</v>
      </c>
      <c r="E98" s="83">
        <v>16</v>
      </c>
      <c r="F98" s="52"/>
      <c r="G98" s="52"/>
      <c r="H98" s="61"/>
      <c r="I98" s="52"/>
      <c r="J98" s="52"/>
      <c r="K98" s="61">
        <f t="shared" si="6"/>
        <v>0</v>
      </c>
      <c r="L98" s="52">
        <f t="shared" si="7"/>
        <v>0</v>
      </c>
      <c r="M98" s="52">
        <f t="shared" si="8"/>
        <v>0</v>
      </c>
      <c r="N98" s="52">
        <f t="shared" si="9"/>
        <v>0</v>
      </c>
      <c r="O98" s="52">
        <f t="shared" si="10"/>
        <v>0</v>
      </c>
      <c r="P98" s="62">
        <f t="shared" si="11"/>
        <v>0</v>
      </c>
    </row>
    <row r="99" spans="2:17" s="63" customFormat="1" x14ac:dyDescent="0.25">
      <c r="B99" s="27">
        <v>77</v>
      </c>
      <c r="C99" s="106" t="s">
        <v>123</v>
      </c>
      <c r="D99" s="101" t="s">
        <v>2</v>
      </c>
      <c r="E99" s="83">
        <v>40</v>
      </c>
      <c r="F99" s="52"/>
      <c r="G99" s="61"/>
      <c r="H99" s="61"/>
      <c r="I99" s="61"/>
      <c r="J99" s="61"/>
      <c r="K99" s="61">
        <f t="shared" si="6"/>
        <v>0</v>
      </c>
      <c r="L99" s="52">
        <f t="shared" si="7"/>
        <v>0</v>
      </c>
      <c r="M99" s="52">
        <f t="shared" si="8"/>
        <v>0</v>
      </c>
      <c r="N99" s="52">
        <f t="shared" si="9"/>
        <v>0</v>
      </c>
      <c r="O99" s="52">
        <f t="shared" si="10"/>
        <v>0</v>
      </c>
      <c r="P99" s="62">
        <f t="shared" si="11"/>
        <v>0</v>
      </c>
    </row>
    <row r="100" spans="2:17" s="63" customFormat="1" ht="12.75" customHeight="1" x14ac:dyDescent="0.25">
      <c r="B100" s="27">
        <v>78</v>
      </c>
      <c r="C100" s="112" t="s">
        <v>130</v>
      </c>
      <c r="D100" s="101" t="s">
        <v>7</v>
      </c>
      <c r="E100" s="83">
        <v>10</v>
      </c>
      <c r="F100" s="52"/>
      <c r="G100" s="61"/>
      <c r="H100" s="61"/>
      <c r="I100" s="61"/>
      <c r="J100" s="61"/>
      <c r="K100" s="61">
        <f t="shared" si="6"/>
        <v>0</v>
      </c>
      <c r="L100" s="52">
        <f t="shared" si="7"/>
        <v>0</v>
      </c>
      <c r="M100" s="52">
        <f t="shared" si="8"/>
        <v>0</v>
      </c>
      <c r="N100" s="52">
        <f t="shared" si="9"/>
        <v>0</v>
      </c>
      <c r="O100" s="52">
        <f t="shared" si="10"/>
        <v>0</v>
      </c>
      <c r="P100" s="62">
        <f t="shared" si="11"/>
        <v>0</v>
      </c>
    </row>
    <row r="101" spans="2:17" s="63" customFormat="1" x14ac:dyDescent="0.25">
      <c r="B101" s="27">
        <v>79</v>
      </c>
      <c r="C101" s="113" t="s">
        <v>124</v>
      </c>
      <c r="D101" s="109" t="s">
        <v>95</v>
      </c>
      <c r="E101" s="83">
        <v>1</v>
      </c>
      <c r="F101" s="52"/>
      <c r="G101" s="61"/>
      <c r="H101" s="61"/>
      <c r="I101" s="61"/>
      <c r="J101" s="61"/>
      <c r="K101" s="61">
        <f t="shared" si="6"/>
        <v>0</v>
      </c>
      <c r="L101" s="52">
        <f t="shared" si="7"/>
        <v>0</v>
      </c>
      <c r="M101" s="52">
        <f t="shared" si="8"/>
        <v>0</v>
      </c>
      <c r="N101" s="52">
        <f t="shared" si="9"/>
        <v>0</v>
      </c>
      <c r="O101" s="52">
        <f t="shared" si="10"/>
        <v>0</v>
      </c>
      <c r="P101" s="62">
        <f t="shared" si="11"/>
        <v>0</v>
      </c>
    </row>
    <row r="102" spans="2:17" s="63" customFormat="1" x14ac:dyDescent="0.25">
      <c r="B102" s="27">
        <v>80</v>
      </c>
      <c r="C102" s="114" t="s">
        <v>143</v>
      </c>
      <c r="D102" s="84" t="s">
        <v>95</v>
      </c>
      <c r="E102" s="85">
        <v>1</v>
      </c>
      <c r="F102" s="52"/>
      <c r="G102" s="61"/>
      <c r="H102" s="61"/>
      <c r="I102" s="61"/>
      <c r="J102" s="61"/>
      <c r="K102" s="61">
        <f t="shared" si="6"/>
        <v>0</v>
      </c>
      <c r="L102" s="52">
        <f t="shared" si="7"/>
        <v>0</v>
      </c>
      <c r="M102" s="52">
        <f t="shared" si="8"/>
        <v>0</v>
      </c>
      <c r="N102" s="52">
        <f t="shared" si="9"/>
        <v>0</v>
      </c>
      <c r="O102" s="52">
        <f t="shared" si="10"/>
        <v>0</v>
      </c>
      <c r="P102" s="62">
        <f t="shared" si="11"/>
        <v>0</v>
      </c>
    </row>
    <row r="103" spans="2:17" s="63" customFormat="1" x14ac:dyDescent="0.25">
      <c r="B103" s="27"/>
      <c r="C103" s="53" t="s">
        <v>11</v>
      </c>
      <c r="D103" s="51"/>
      <c r="E103" s="48"/>
      <c r="F103" s="52"/>
      <c r="G103" s="52"/>
      <c r="H103" s="52"/>
      <c r="I103" s="52"/>
      <c r="J103" s="52"/>
      <c r="K103" s="61">
        <f t="shared" si="6"/>
        <v>0</v>
      </c>
      <c r="L103" s="52">
        <f t="shared" si="7"/>
        <v>0</v>
      </c>
      <c r="M103" s="52">
        <f t="shared" si="8"/>
        <v>0</v>
      </c>
      <c r="N103" s="52">
        <f t="shared" si="9"/>
        <v>0</v>
      </c>
      <c r="O103" s="52">
        <f t="shared" si="10"/>
        <v>0</v>
      </c>
      <c r="P103" s="62">
        <f t="shared" si="11"/>
        <v>0</v>
      </c>
      <c r="Q103" s="110"/>
    </row>
    <row r="104" spans="2:17" s="63" customFormat="1" ht="25.5" x14ac:dyDescent="0.25">
      <c r="B104" s="27">
        <v>81</v>
      </c>
      <c r="C104" s="50" t="s">
        <v>35</v>
      </c>
      <c r="D104" s="51" t="s">
        <v>8</v>
      </c>
      <c r="E104" s="48">
        <v>8</v>
      </c>
      <c r="F104" s="52"/>
      <c r="G104" s="52"/>
      <c r="H104" s="52"/>
      <c r="I104" s="52"/>
      <c r="J104" s="52"/>
      <c r="K104" s="61">
        <f t="shared" si="6"/>
        <v>0</v>
      </c>
      <c r="L104" s="52">
        <f t="shared" si="7"/>
        <v>0</v>
      </c>
      <c r="M104" s="52">
        <f t="shared" si="8"/>
        <v>0</v>
      </c>
      <c r="N104" s="52">
        <f t="shared" si="9"/>
        <v>0</v>
      </c>
      <c r="O104" s="52">
        <f t="shared" si="10"/>
        <v>0</v>
      </c>
      <c r="P104" s="62">
        <f t="shared" si="11"/>
        <v>0</v>
      </c>
      <c r="Q104" s="110"/>
    </row>
    <row r="105" spans="2:17" s="63" customFormat="1" x14ac:dyDescent="0.25">
      <c r="B105" s="27">
        <v>82</v>
      </c>
      <c r="C105" s="50" t="s">
        <v>36</v>
      </c>
      <c r="D105" s="51" t="s">
        <v>2</v>
      </c>
      <c r="E105" s="48">
        <v>460</v>
      </c>
      <c r="F105" s="52"/>
      <c r="G105" s="52"/>
      <c r="H105" s="52"/>
      <c r="I105" s="52"/>
      <c r="J105" s="52"/>
      <c r="K105" s="61">
        <f t="shared" si="6"/>
        <v>0</v>
      </c>
      <c r="L105" s="52">
        <f t="shared" si="7"/>
        <v>0</v>
      </c>
      <c r="M105" s="52">
        <f t="shared" si="8"/>
        <v>0</v>
      </c>
      <c r="N105" s="52">
        <f t="shared" si="9"/>
        <v>0</v>
      </c>
      <c r="O105" s="52">
        <f t="shared" si="10"/>
        <v>0</v>
      </c>
      <c r="P105" s="62">
        <f t="shared" si="11"/>
        <v>0</v>
      </c>
      <c r="Q105" s="110"/>
    </row>
    <row r="106" spans="2:17" s="63" customFormat="1" x14ac:dyDescent="0.25">
      <c r="B106" s="27">
        <v>83</v>
      </c>
      <c r="C106" s="115" t="s">
        <v>125</v>
      </c>
      <c r="D106" s="116" t="s">
        <v>53</v>
      </c>
      <c r="E106" s="86">
        <v>1</v>
      </c>
      <c r="F106" s="52"/>
      <c r="G106" s="61"/>
      <c r="H106" s="61"/>
      <c r="I106" s="61"/>
      <c r="J106" s="61"/>
      <c r="K106" s="61">
        <f t="shared" si="6"/>
        <v>0</v>
      </c>
      <c r="L106" s="52">
        <f t="shared" si="7"/>
        <v>0</v>
      </c>
      <c r="M106" s="52">
        <f t="shared" si="8"/>
        <v>0</v>
      </c>
      <c r="N106" s="52">
        <f t="shared" si="9"/>
        <v>0</v>
      </c>
      <c r="O106" s="52">
        <f t="shared" si="10"/>
        <v>0</v>
      </c>
      <c r="P106" s="62">
        <f t="shared" si="11"/>
        <v>0</v>
      </c>
    </row>
    <row r="107" spans="2:17" s="63" customFormat="1" x14ac:dyDescent="0.25">
      <c r="B107" s="27">
        <v>84</v>
      </c>
      <c r="C107" s="117" t="s">
        <v>126</v>
      </c>
      <c r="D107" s="118" t="s">
        <v>8</v>
      </c>
      <c r="E107" s="87">
        <v>1</v>
      </c>
      <c r="F107" s="52"/>
      <c r="G107" s="61"/>
      <c r="H107" s="61"/>
      <c r="I107" s="61"/>
      <c r="J107" s="61"/>
      <c r="K107" s="61">
        <f t="shared" si="6"/>
        <v>0</v>
      </c>
      <c r="L107" s="52">
        <f t="shared" si="7"/>
        <v>0</v>
      </c>
      <c r="M107" s="52">
        <f t="shared" si="8"/>
        <v>0</v>
      </c>
      <c r="N107" s="52">
        <f t="shared" si="9"/>
        <v>0</v>
      </c>
      <c r="O107" s="52">
        <f t="shared" si="10"/>
        <v>0</v>
      </c>
      <c r="P107" s="62">
        <f t="shared" si="11"/>
        <v>0</v>
      </c>
    </row>
    <row r="108" spans="2:17" s="63" customFormat="1" x14ac:dyDescent="0.25">
      <c r="B108" s="27">
        <v>85</v>
      </c>
      <c r="C108" s="117" t="s">
        <v>127</v>
      </c>
      <c r="D108" s="118" t="s">
        <v>8</v>
      </c>
      <c r="E108" s="87">
        <v>1</v>
      </c>
      <c r="F108" s="52"/>
      <c r="G108" s="61"/>
      <c r="H108" s="61"/>
      <c r="I108" s="61"/>
      <c r="J108" s="61"/>
      <c r="K108" s="61">
        <f t="shared" si="6"/>
        <v>0</v>
      </c>
      <c r="L108" s="52">
        <f t="shared" si="7"/>
        <v>0</v>
      </c>
      <c r="M108" s="52">
        <f t="shared" si="8"/>
        <v>0</v>
      </c>
      <c r="N108" s="52">
        <f t="shared" si="9"/>
        <v>0</v>
      </c>
      <c r="O108" s="52">
        <f t="shared" si="10"/>
        <v>0</v>
      </c>
      <c r="P108" s="62">
        <f t="shared" si="11"/>
        <v>0</v>
      </c>
    </row>
    <row r="109" spans="2:17" s="63" customFormat="1" x14ac:dyDescent="0.25">
      <c r="B109" s="27">
        <v>86</v>
      </c>
      <c r="C109" s="119" t="s">
        <v>128</v>
      </c>
      <c r="D109" s="118" t="s">
        <v>95</v>
      </c>
      <c r="E109" s="87">
        <v>1</v>
      </c>
      <c r="F109" s="52"/>
      <c r="G109" s="61"/>
      <c r="H109" s="61"/>
      <c r="I109" s="61"/>
      <c r="J109" s="61"/>
      <c r="K109" s="61">
        <f t="shared" si="6"/>
        <v>0</v>
      </c>
      <c r="L109" s="52">
        <f t="shared" si="7"/>
        <v>0</v>
      </c>
      <c r="M109" s="52">
        <f t="shared" si="8"/>
        <v>0</v>
      </c>
      <c r="N109" s="52">
        <f t="shared" si="9"/>
        <v>0</v>
      </c>
      <c r="O109" s="52">
        <f t="shared" si="10"/>
        <v>0</v>
      </c>
      <c r="P109" s="62">
        <f t="shared" si="11"/>
        <v>0</v>
      </c>
    </row>
    <row r="110" spans="2:17" s="63" customFormat="1" ht="24" x14ac:dyDescent="0.25">
      <c r="B110" s="27">
        <v>87</v>
      </c>
      <c r="C110" s="115" t="s">
        <v>136</v>
      </c>
      <c r="D110" s="116" t="s">
        <v>95</v>
      </c>
      <c r="E110" s="86">
        <v>1</v>
      </c>
      <c r="F110" s="52"/>
      <c r="G110" s="61"/>
      <c r="H110" s="61"/>
      <c r="I110" s="61"/>
      <c r="J110" s="61"/>
      <c r="K110" s="61">
        <f t="shared" si="6"/>
        <v>0</v>
      </c>
      <c r="L110" s="52">
        <f t="shared" si="7"/>
        <v>0</v>
      </c>
      <c r="M110" s="52">
        <f t="shared" si="8"/>
        <v>0</v>
      </c>
      <c r="N110" s="52">
        <f t="shared" si="9"/>
        <v>0</v>
      </c>
      <c r="O110" s="52">
        <f t="shared" si="10"/>
        <v>0</v>
      </c>
      <c r="P110" s="62">
        <f t="shared" si="11"/>
        <v>0</v>
      </c>
    </row>
    <row r="111" spans="2:17" s="63" customFormat="1" ht="24" x14ac:dyDescent="0.25">
      <c r="B111" s="27">
        <v>88</v>
      </c>
      <c r="C111" s="120" t="s">
        <v>129</v>
      </c>
      <c r="D111" s="118" t="s">
        <v>95</v>
      </c>
      <c r="E111" s="87">
        <v>1</v>
      </c>
      <c r="F111" s="52"/>
      <c r="G111" s="61"/>
      <c r="H111" s="61"/>
      <c r="I111" s="61"/>
      <c r="J111" s="61"/>
      <c r="K111" s="61">
        <f t="shared" si="6"/>
        <v>0</v>
      </c>
      <c r="L111" s="52">
        <f t="shared" si="7"/>
        <v>0</v>
      </c>
      <c r="M111" s="52">
        <f t="shared" si="8"/>
        <v>0</v>
      </c>
      <c r="N111" s="52">
        <f t="shared" si="9"/>
        <v>0</v>
      </c>
      <c r="O111" s="52">
        <f t="shared" si="10"/>
        <v>0</v>
      </c>
      <c r="P111" s="62">
        <f t="shared" si="11"/>
        <v>0</v>
      </c>
    </row>
    <row r="112" spans="2:17" s="63" customFormat="1" x14ac:dyDescent="0.25">
      <c r="B112" s="27">
        <v>89</v>
      </c>
      <c r="C112" s="119" t="s">
        <v>12</v>
      </c>
      <c r="D112" s="118" t="s">
        <v>95</v>
      </c>
      <c r="E112" s="87">
        <v>1</v>
      </c>
      <c r="F112" s="52"/>
      <c r="G112" s="61"/>
      <c r="H112" s="61"/>
      <c r="I112" s="61"/>
      <c r="J112" s="61"/>
      <c r="K112" s="61">
        <f t="shared" si="6"/>
        <v>0</v>
      </c>
      <c r="L112" s="52">
        <f t="shared" si="7"/>
        <v>0</v>
      </c>
      <c r="M112" s="52">
        <f t="shared" si="8"/>
        <v>0</v>
      </c>
      <c r="N112" s="52">
        <f t="shared" si="9"/>
        <v>0</v>
      </c>
      <c r="O112" s="52">
        <f t="shared" si="10"/>
        <v>0</v>
      </c>
      <c r="P112" s="62">
        <f t="shared" si="11"/>
        <v>0</v>
      </c>
    </row>
    <row r="113" spans="2:17" s="63" customFormat="1" x14ac:dyDescent="0.25">
      <c r="B113" s="27">
        <v>90</v>
      </c>
      <c r="C113" s="100" t="s">
        <v>94</v>
      </c>
      <c r="D113" s="101" t="s">
        <v>95</v>
      </c>
      <c r="E113" s="81">
        <v>1</v>
      </c>
      <c r="F113" s="52"/>
      <c r="G113" s="52"/>
      <c r="H113" s="61"/>
      <c r="I113" s="52"/>
      <c r="J113" s="52"/>
      <c r="K113" s="61">
        <f t="shared" si="6"/>
        <v>0</v>
      </c>
      <c r="L113" s="52">
        <f t="shared" si="7"/>
        <v>0</v>
      </c>
      <c r="M113" s="52">
        <f t="shared" si="8"/>
        <v>0</v>
      </c>
      <c r="N113" s="52">
        <f t="shared" si="9"/>
        <v>0</v>
      </c>
      <c r="O113" s="52">
        <f t="shared" si="10"/>
        <v>0</v>
      </c>
      <c r="P113" s="62">
        <f t="shared" si="11"/>
        <v>0</v>
      </c>
    </row>
    <row r="114" spans="2:17" s="63" customFormat="1" ht="15.75" thickBot="1" x14ac:dyDescent="0.3">
      <c r="B114" s="27">
        <v>91</v>
      </c>
      <c r="C114" s="54" t="s">
        <v>13</v>
      </c>
      <c r="D114" s="55" t="s">
        <v>14</v>
      </c>
      <c r="E114" s="56">
        <v>1</v>
      </c>
      <c r="F114" s="57"/>
      <c r="G114" s="57"/>
      <c r="H114" s="57"/>
      <c r="I114" s="57"/>
      <c r="J114" s="57"/>
      <c r="K114" s="61">
        <f t="shared" si="6"/>
        <v>0</v>
      </c>
      <c r="L114" s="52">
        <f t="shared" si="7"/>
        <v>0</v>
      </c>
      <c r="M114" s="52">
        <f t="shared" si="8"/>
        <v>0</v>
      </c>
      <c r="N114" s="52">
        <f t="shared" si="9"/>
        <v>0</v>
      </c>
      <c r="O114" s="52">
        <f t="shared" si="10"/>
        <v>0</v>
      </c>
      <c r="P114" s="62">
        <f t="shared" si="11"/>
        <v>0</v>
      </c>
    </row>
    <row r="115" spans="2:17" s="63" customFormat="1" ht="15.75" thickBot="1" x14ac:dyDescent="0.3">
      <c r="B115" s="121"/>
      <c r="C115" s="122" t="s">
        <v>15</v>
      </c>
      <c r="D115" s="122" t="s">
        <v>39</v>
      </c>
      <c r="E115" s="123"/>
      <c r="F115" s="124"/>
      <c r="G115" s="124"/>
      <c r="H115" s="124"/>
      <c r="I115" s="124"/>
      <c r="J115" s="124"/>
      <c r="K115" s="124"/>
      <c r="L115" s="125">
        <f>SUM(L50:L114)</f>
        <v>0</v>
      </c>
      <c r="M115" s="125">
        <f>SUM(M50:M114)</f>
        <v>0</v>
      </c>
      <c r="N115" s="125">
        <f>SUM(N50:N114)</f>
        <v>0</v>
      </c>
      <c r="O115" s="125">
        <f>SUM(O50:O114)</f>
        <v>0</v>
      </c>
      <c r="P115" s="125">
        <f>SUM(P50:P114)</f>
        <v>0</v>
      </c>
    </row>
    <row r="116" spans="2:17" x14ac:dyDescent="0.25">
      <c r="B116" s="28"/>
      <c r="C116" s="162" t="s">
        <v>50</v>
      </c>
      <c r="D116" s="162"/>
      <c r="E116" s="162"/>
      <c r="F116" s="162"/>
      <c r="G116" s="162"/>
      <c r="H116" s="162"/>
      <c r="I116" s="162"/>
      <c r="J116" s="162"/>
      <c r="K116" s="162"/>
      <c r="L116" s="39"/>
      <c r="M116" s="40"/>
      <c r="N116" s="41"/>
      <c r="O116" s="42"/>
      <c r="P116" s="33">
        <f>N116</f>
        <v>0</v>
      </c>
    </row>
    <row r="117" spans="2:17" ht="15.75" thickBot="1" x14ac:dyDescent="0.3">
      <c r="B117" s="34"/>
      <c r="C117" s="129" t="s">
        <v>16</v>
      </c>
      <c r="D117" s="130"/>
      <c r="E117" s="130"/>
      <c r="F117" s="130"/>
      <c r="G117" s="130"/>
      <c r="H117" s="130"/>
      <c r="I117" s="130"/>
      <c r="J117" s="130"/>
      <c r="K117" s="131"/>
      <c r="L117" s="35"/>
      <c r="M117" s="36"/>
      <c r="N117" s="37"/>
      <c r="O117" s="37"/>
      <c r="P117" s="38">
        <f>P115+P116</f>
        <v>0</v>
      </c>
    </row>
    <row r="118" spans="2:17" x14ac:dyDescent="0.25">
      <c r="B118" s="28"/>
      <c r="C118" s="132" t="s">
        <v>27</v>
      </c>
      <c r="D118" s="133"/>
      <c r="E118" s="133"/>
      <c r="F118" s="133"/>
      <c r="G118" s="133"/>
      <c r="H118" s="133"/>
      <c r="I118" s="133"/>
      <c r="J118" s="133"/>
      <c r="K118" s="134"/>
      <c r="L118" s="31"/>
      <c r="M118" s="32"/>
      <c r="N118" s="17"/>
      <c r="O118" s="17"/>
      <c r="P118" s="33">
        <f>P117*0.07</f>
        <v>0</v>
      </c>
    </row>
    <row r="119" spans="2:17" x14ac:dyDescent="0.25">
      <c r="B119" s="16"/>
      <c r="C119" s="144" t="s">
        <v>17</v>
      </c>
      <c r="D119" s="145"/>
      <c r="E119" s="145"/>
      <c r="F119" s="145"/>
      <c r="G119" s="145"/>
      <c r="H119" s="145"/>
      <c r="I119" s="145"/>
      <c r="J119" s="145"/>
      <c r="K119" s="146"/>
      <c r="L119" s="26"/>
      <c r="M119" s="25"/>
      <c r="N119" s="19"/>
      <c r="O119" s="19"/>
      <c r="P119" s="18">
        <f>P117*0.04</f>
        <v>0</v>
      </c>
    </row>
    <row r="120" spans="2:17" ht="15.75" thickBot="1" x14ac:dyDescent="0.3">
      <c r="B120" s="43"/>
      <c r="C120" s="147" t="s">
        <v>32</v>
      </c>
      <c r="D120" s="148"/>
      <c r="E120" s="148"/>
      <c r="F120" s="148"/>
      <c r="G120" s="148"/>
      <c r="H120" s="148"/>
      <c r="I120" s="148"/>
      <c r="J120" s="148"/>
      <c r="K120" s="149"/>
      <c r="L120" s="58">
        <v>0.2359</v>
      </c>
      <c r="M120" s="44"/>
      <c r="N120" s="44"/>
      <c r="O120" s="44"/>
      <c r="P120" s="45">
        <f>M115*0.2359</f>
        <v>0</v>
      </c>
    </row>
    <row r="121" spans="2:17" x14ac:dyDescent="0.25">
      <c r="B121" s="135" t="s">
        <v>18</v>
      </c>
      <c r="C121" s="136"/>
      <c r="D121" s="136"/>
      <c r="E121" s="136"/>
      <c r="F121" s="136"/>
      <c r="G121" s="136"/>
      <c r="H121" s="136"/>
      <c r="I121" s="136"/>
      <c r="J121" s="136"/>
      <c r="K121" s="137"/>
      <c r="L121" s="46"/>
      <c r="M121" s="46"/>
      <c r="N121" s="46"/>
      <c r="O121" s="46"/>
      <c r="P121" s="47">
        <f>P120+P119+P118+P117</f>
        <v>0</v>
      </c>
    </row>
    <row r="122" spans="2:17" x14ac:dyDescent="0.25">
      <c r="B122" s="150" t="s">
        <v>19</v>
      </c>
      <c r="C122" s="151"/>
      <c r="D122" s="151"/>
      <c r="E122" s="151"/>
      <c r="F122" s="151"/>
      <c r="G122" s="151"/>
      <c r="H122" s="151"/>
      <c r="I122" s="151"/>
      <c r="J122" s="151"/>
      <c r="K122" s="152"/>
      <c r="L122" s="21">
        <v>0.21</v>
      </c>
      <c r="M122" s="20"/>
      <c r="N122" s="20"/>
      <c r="O122" s="20"/>
      <c r="P122" s="23">
        <f>P121*0.21</f>
        <v>0</v>
      </c>
    </row>
    <row r="123" spans="2:17" ht="15.75" thickBot="1" x14ac:dyDescent="0.3">
      <c r="B123" s="141" t="s">
        <v>20</v>
      </c>
      <c r="C123" s="142"/>
      <c r="D123" s="142"/>
      <c r="E123" s="142"/>
      <c r="F123" s="142"/>
      <c r="G123" s="142"/>
      <c r="H123" s="142"/>
      <c r="I123" s="142"/>
      <c r="J123" s="142"/>
      <c r="K123" s="143"/>
      <c r="L123" s="22"/>
      <c r="M123" s="22"/>
      <c r="N123" s="22"/>
      <c r="O123" s="22"/>
      <c r="P123" s="24">
        <f>P121+P122</f>
        <v>0</v>
      </c>
    </row>
    <row r="124" spans="2:17" x14ac:dyDescent="0.25">
      <c r="Q124" s="6"/>
    </row>
    <row r="125" spans="2:17" x14ac:dyDescent="0.25">
      <c r="Q125" s="6"/>
    </row>
    <row r="126" spans="2:17" x14ac:dyDescent="0.25">
      <c r="Q126" s="6"/>
    </row>
    <row r="128" spans="2:17" x14ac:dyDescent="0.25">
      <c r="B128" s="68" t="s">
        <v>44</v>
      </c>
      <c r="C128" s="68"/>
      <c r="D128" s="68"/>
      <c r="E128" s="68"/>
      <c r="F128" s="68"/>
      <c r="G128" s="127" t="s">
        <v>45</v>
      </c>
      <c r="H128" s="128"/>
      <c r="I128" s="128"/>
      <c r="J128" s="128"/>
      <c r="K128" s="128"/>
      <c r="L128" s="128"/>
      <c r="M128" s="69"/>
      <c r="N128" s="69"/>
      <c r="O128" s="69"/>
      <c r="P128" s="69"/>
    </row>
    <row r="129" spans="2:16" ht="15" customHeight="1" x14ac:dyDescent="0.25">
      <c r="B129" s="68" t="s">
        <v>46</v>
      </c>
      <c r="C129" s="68"/>
      <c r="D129" s="70"/>
      <c r="E129" s="71"/>
      <c r="F129" s="70"/>
      <c r="G129" s="72" t="s">
        <v>46</v>
      </c>
      <c r="H129" s="161" t="s">
        <v>147</v>
      </c>
      <c r="I129" s="161"/>
      <c r="J129" s="161"/>
      <c r="K129" s="161"/>
      <c r="L129" s="161"/>
      <c r="M129" s="161"/>
      <c r="N129" s="161"/>
      <c r="O129" s="69"/>
      <c r="P129" s="69"/>
    </row>
    <row r="130" spans="2:16" x14ac:dyDescent="0.25">
      <c r="B130" s="68"/>
      <c r="C130" s="68"/>
      <c r="D130" s="71"/>
      <c r="E130" s="71"/>
      <c r="F130" s="70"/>
      <c r="O130" s="73"/>
      <c r="P130" s="73"/>
    </row>
    <row r="131" spans="2:16" x14ac:dyDescent="0.25">
      <c r="B131" s="74"/>
      <c r="C131" s="74"/>
      <c r="D131" s="75"/>
      <c r="E131" s="74"/>
      <c r="F131" s="74"/>
      <c r="G131" s="72"/>
      <c r="H131" s="72"/>
      <c r="I131" s="72"/>
      <c r="J131" s="72"/>
      <c r="K131" s="72"/>
      <c r="L131" s="72"/>
      <c r="M131" s="72"/>
      <c r="N131" s="72"/>
      <c r="O131" s="72"/>
      <c r="P131" s="73"/>
    </row>
  </sheetData>
  <mergeCells count="22">
    <mergeCell ref="H129:N129"/>
    <mergeCell ref="C116:K116"/>
    <mergeCell ref="E11:E12"/>
    <mergeCell ref="D11:D12"/>
    <mergeCell ref="L11:P11"/>
    <mergeCell ref="M10:P10"/>
    <mergeCell ref="C11:C12"/>
    <mergeCell ref="M9:O9"/>
    <mergeCell ref="B2:H2"/>
    <mergeCell ref="B3:H3"/>
    <mergeCell ref="B4:H5"/>
    <mergeCell ref="B8:Q8"/>
    <mergeCell ref="G128:L128"/>
    <mergeCell ref="C117:K117"/>
    <mergeCell ref="C118:K118"/>
    <mergeCell ref="B121:K121"/>
    <mergeCell ref="B11:B12"/>
    <mergeCell ref="F11:K11"/>
    <mergeCell ref="B123:K123"/>
    <mergeCell ref="C119:K119"/>
    <mergeCell ref="C120:K120"/>
    <mergeCell ref="B122:K1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Lokālā tāme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User</cp:lastModifiedBy>
  <cp:lastPrinted>2014-07-11T12:12:13Z</cp:lastPrinted>
  <dcterms:created xsi:type="dcterms:W3CDTF">2013-07-18T10:42:12Z</dcterms:created>
  <dcterms:modified xsi:type="dcterms:W3CDTF">2019-08-04T11:46:12Z</dcterms:modified>
</cp:coreProperties>
</file>