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61" yWindow="240" windowWidth="18195" windowHeight="5040" activeTab="0"/>
  </bookViews>
  <sheets>
    <sheet name="Lokālā tāme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<sst xmlns="http://schemas.openxmlformats.org/spreadsheetml/2006/main" count="128" uniqueCount="93">
  <si>
    <t>Darba nosaukums</t>
  </si>
  <si>
    <t>GRĪDAS</t>
  </si>
  <si>
    <t>m²</t>
  </si>
  <si>
    <t>Grīdlīstu uzstādīšana</t>
  </si>
  <si>
    <t>m</t>
  </si>
  <si>
    <t xml:space="preserve">SIENAS UN GRIESTI </t>
  </si>
  <si>
    <t>Esošo  griestu demontāža</t>
  </si>
  <si>
    <t>Sienu pamatnes sagatavošana, špaktelēšana un slīpēšana</t>
  </si>
  <si>
    <t xml:space="preserve">Sienu krāsošana </t>
  </si>
  <si>
    <t>Piekārto griestu ierīkošana ar nepieciešajamiem stiprinājumiem</t>
  </si>
  <si>
    <t>t.m.</t>
  </si>
  <si>
    <t>gab</t>
  </si>
  <si>
    <t>kompl</t>
  </si>
  <si>
    <t>ELEKTRĪBA</t>
  </si>
  <si>
    <t>Demontēt veco instalāciju</t>
  </si>
  <si>
    <t>SIGNALIZĀCIJA</t>
  </si>
  <si>
    <t>Stiprinājumi, palīgmateriāli</t>
  </si>
  <si>
    <t>Izpilddokumentācija</t>
  </si>
  <si>
    <t xml:space="preserve">Būvgružu izvešana </t>
  </si>
  <si>
    <t>komp</t>
  </si>
  <si>
    <t>KOPĀ:</t>
  </si>
  <si>
    <t>Tiešās izmaksas KOPĀ</t>
  </si>
  <si>
    <t>Attīstība (Peļņa)</t>
  </si>
  <si>
    <t>Kopā:</t>
  </si>
  <si>
    <t>PVN:</t>
  </si>
  <si>
    <t>Pavisam būvniecības izmaksas:</t>
  </si>
  <si>
    <t>Darba alga</t>
  </si>
  <si>
    <t>Materiāli</t>
  </si>
  <si>
    <t>Mehānismi</t>
  </si>
  <si>
    <t>Nr.p.k.</t>
  </si>
  <si>
    <t>Mērv.</t>
  </si>
  <si>
    <t>Daudz.</t>
  </si>
  <si>
    <r>
      <t>Virsizdevumi (</t>
    </r>
    <r>
      <rPr>
        <i/>
        <sz val="9"/>
        <rFont val="Times New Roman"/>
        <family val="1"/>
      </rPr>
      <t>t.sk. Darba aizsardzība</t>
    </r>
    <r>
      <rPr>
        <sz val="9"/>
        <rFont val="Times New Roman"/>
        <family val="1"/>
      </rPr>
      <t xml:space="preserve">) </t>
    </r>
  </si>
  <si>
    <t>laika norma c/h</t>
  </si>
  <si>
    <t>Kopā</t>
  </si>
  <si>
    <t>Darbietilpība (c/h)</t>
  </si>
  <si>
    <t>Summa</t>
  </si>
  <si>
    <t>Darba devēja sociālais nodoklis (no d/ algas)</t>
  </si>
  <si>
    <t>Grīdlīstu demontāža</t>
  </si>
  <si>
    <t>Parketa lakošana 2x</t>
  </si>
  <si>
    <t>m2</t>
  </si>
  <si>
    <t>Virsgaismas logu līstiņu montāža stikliem</t>
  </si>
  <si>
    <t xml:space="preserve">Esošo kabeļu pārlikšana </t>
  </si>
  <si>
    <t>c/st</t>
  </si>
  <si>
    <t>Kabelis NYM-3x1,5 mm2</t>
  </si>
  <si>
    <t>Kabelis NYM-3x2,5 mm2</t>
  </si>
  <si>
    <t>EL.SADALES NOMAIŅA</t>
  </si>
  <si>
    <t>Patērētāju el.sadales nomaiņa</t>
  </si>
  <si>
    <t>Ugunsdrošibas optiskie dūmu sensori,demontāža - montāža</t>
  </si>
  <si>
    <t>Signalizācijas kabelis 2x0,8</t>
  </si>
  <si>
    <t>Pieslēgšana pie pults,testēšana</t>
  </si>
  <si>
    <t>Komunikāciju šahtas vāka izbūve</t>
  </si>
  <si>
    <t>Vienības izmaksas EUR</t>
  </si>
  <si>
    <t>Kopējās izmaksas EUR</t>
  </si>
  <si>
    <t>Ugunsdrošības skapja durvju un aplodu demontāža</t>
  </si>
  <si>
    <t>Ugunsdrošības skapja krāsošana iekšpuse</t>
  </si>
  <si>
    <t>Ugunsdrošības skapja  durvju un aplodu uzstādīšana</t>
  </si>
  <si>
    <t>Demontēto griestu nešana uz konteineru</t>
  </si>
  <si>
    <t xml:space="preserve">Sastādīja: </t>
  </si>
  <si>
    <t>Transporta izdevumi no materiālu un mehanismu izmaksām</t>
  </si>
  <si>
    <t>EUR</t>
  </si>
  <si>
    <r>
      <rPr>
        <b/>
        <sz val="11"/>
        <rFont val="Times New Roman"/>
        <family val="1"/>
      </rPr>
      <t>Objekta adrese:</t>
    </r>
    <r>
      <rPr>
        <sz val="11"/>
        <rFont val="Times New Roman"/>
        <family val="1"/>
      </rPr>
      <t xml:space="preserve"> Dzērbenes iela 14, Rīga, LV-1006</t>
    </r>
  </si>
  <si>
    <t>Tāmes izmaksas bez PVN,  EUR</t>
  </si>
  <si>
    <t>Darba samaksas likme (EUR/h)</t>
  </si>
  <si>
    <t>Vecā parketa noņemšana</t>
  </si>
  <si>
    <t>Grīdas sagatavošana, gruntēšana līdzināšana</t>
  </si>
  <si>
    <t>DURVIS</t>
  </si>
  <si>
    <t>Alumīnija durvis</t>
  </si>
  <si>
    <t>Parketa slīpēšana</t>
  </si>
  <si>
    <t>Apsardzes signalizācijas pārslēgšana</t>
  </si>
  <si>
    <t>Koka durvju atjaunošana</t>
  </si>
  <si>
    <t>Radiatoru nomaiņa</t>
  </si>
  <si>
    <t>Avārijas izejas gaismekļi</t>
  </si>
  <si>
    <t xml:space="preserve">gab </t>
  </si>
  <si>
    <t>Parketa ieklāšana,</t>
  </si>
  <si>
    <t>Logs  priekštelpā</t>
  </si>
  <si>
    <t xml:space="preserve">Rozetes </t>
  </si>
  <si>
    <t>Būvdarbu izpildes grafiks</t>
  </si>
  <si>
    <t>Nr. p.k.</t>
  </si>
  <si>
    <t>2014.gads</t>
  </si>
  <si>
    <t>Mēnesis</t>
  </si>
  <si>
    <t>Pieņemšanas nodošanas darbi</t>
  </si>
  <si>
    <t>_____________________________</t>
  </si>
  <si>
    <t>(Paraksts)</t>
  </si>
  <si>
    <t xml:space="preserve">Gaismeklis </t>
  </si>
  <si>
    <t>Izpildītājs:</t>
  </si>
  <si>
    <t>Slēdži, pārslēdži</t>
  </si>
  <si>
    <r>
      <rPr>
        <b/>
        <sz val="11"/>
        <rFont val="Times New Roman"/>
        <family val="1"/>
      </rPr>
      <t xml:space="preserve">Objekta nosaukums:  </t>
    </r>
    <r>
      <rPr>
        <sz val="11"/>
        <rFont val="Times New Roman"/>
        <family val="1"/>
      </rPr>
      <t xml:space="preserve">"Elektronikas un datorzinātņu institūta korpusa Apspriežu un semināru zāles priekštelpas un tai piegulošā koridora remonts" </t>
    </r>
  </si>
  <si>
    <t>Tāme sastādīta 2014 gada  _____________</t>
  </si>
  <si>
    <t>2014. gada _________</t>
  </si>
  <si>
    <t>Elektrosadales durtiņas</t>
  </si>
  <si>
    <t xml:space="preserve">RADIATORI </t>
  </si>
  <si>
    <t xml:space="preserve">                LOKĀLĀ TĀME  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</si>
</sst>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55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30" fillId="12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8" borderId="0" applyNumberFormat="0" applyBorder="0" applyAlignment="0" applyProtection="0"/>
    <xf numFmtId="0" fontId="2" fillId="11" borderId="0" applyNumberFormat="0" applyBorder="0" applyAlignment="0" applyProtection="0"/>
    <xf numFmtId="0" fontId="30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19" borderId="0" applyNumberFormat="0" applyBorder="0" applyAlignment="0" applyProtection="0"/>
    <xf numFmtId="0" fontId="2" fillId="5" borderId="0" applyNumberFormat="0" applyBorder="0" applyAlignment="0" applyProtection="0"/>
    <xf numFmtId="0" fontId="30" fillId="20" borderId="0" applyNumberFormat="0" applyBorder="0" applyAlignment="0" applyProtection="0"/>
    <xf numFmtId="0" fontId="2" fillId="17" borderId="0" applyNumberFormat="0" applyBorder="0" applyAlignment="0" applyProtection="0"/>
    <xf numFmtId="0" fontId="30" fillId="21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18" borderId="0" applyNumberFormat="0" applyBorder="0" applyAlignment="0" applyProtection="0"/>
    <xf numFmtId="0" fontId="2" fillId="23" borderId="0" applyNumberFormat="0" applyBorder="0" applyAlignment="0" applyProtection="0"/>
    <xf numFmtId="0" fontId="30" fillId="17" borderId="0" applyNumberFormat="0" applyBorder="0" applyAlignment="0" applyProtection="0"/>
    <xf numFmtId="0" fontId="2" fillId="17" borderId="0" applyNumberFormat="0" applyBorder="0" applyAlignment="0" applyProtection="0"/>
    <xf numFmtId="0" fontId="30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1" applyNumberFormat="0" applyAlignment="0" applyProtection="0"/>
    <xf numFmtId="0" fontId="4" fillId="3" borderId="1" applyNumberFormat="0" applyAlignment="0" applyProtection="0"/>
    <xf numFmtId="0" fontId="31" fillId="25" borderId="2" applyNumberFormat="0" applyAlignment="0" applyProtection="0"/>
    <xf numFmtId="0" fontId="5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9" applyNumberFormat="0" applyFont="0" applyAlignment="0" applyProtection="0"/>
    <xf numFmtId="0" fontId="1" fillId="7" borderId="9" applyNumberFormat="0" applyFont="0" applyAlignment="0" applyProtection="0"/>
    <xf numFmtId="0" fontId="14" fillId="11" borderId="10" applyNumberFormat="0" applyAlignment="0" applyProtection="0"/>
    <xf numFmtId="0" fontId="14" fillId="3" borderId="1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172">
    <xf numFmtId="0" fontId="0" fillId="0" borderId="0" xfId="0" applyAlignment="1">
      <alignment/>
    </xf>
    <xf numFmtId="0" fontId="20" fillId="0" borderId="0" xfId="111" applyFont="1" applyBorder="1" applyAlignment="1">
      <alignment horizontal="center"/>
      <protection/>
    </xf>
    <xf numFmtId="49" fontId="19" fillId="0" borderId="0" xfId="111" applyNumberFormat="1" applyFont="1" applyFill="1" applyBorder="1" applyAlignment="1">
      <alignment horizontal="center"/>
      <protection/>
    </xf>
    <xf numFmtId="0" fontId="19" fillId="0" borderId="0" xfId="111" applyFont="1" applyFill="1" applyBorder="1" applyAlignment="1">
      <alignment horizontal="center"/>
      <protection/>
    </xf>
    <xf numFmtId="2" fontId="19" fillId="0" borderId="0" xfId="111" applyNumberFormat="1" applyFont="1" applyFill="1" applyBorder="1" applyAlignment="1">
      <alignment horizontal="center"/>
      <protection/>
    </xf>
    <xf numFmtId="0" fontId="1" fillId="0" borderId="0" xfId="111" applyBorder="1">
      <alignment/>
      <protection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/>
    </xf>
    <xf numFmtId="2" fontId="21" fillId="0" borderId="0" xfId="0" applyNumberFormat="1" applyFont="1" applyBorder="1" applyAlignment="1">
      <alignment horizontal="centerContinuous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2" fontId="21" fillId="0" borderId="0" xfId="0" applyNumberFormat="1" applyFont="1" applyBorder="1" applyAlignment="1">
      <alignment horizontal="left" vertical="center"/>
    </xf>
    <xf numFmtId="4" fontId="23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Continuous" vertical="center"/>
    </xf>
    <xf numFmtId="0" fontId="24" fillId="0" borderId="13" xfId="111" applyFont="1" applyBorder="1" applyAlignment="1">
      <alignment horizontal="center"/>
      <protection/>
    </xf>
    <xf numFmtId="0" fontId="25" fillId="0" borderId="14" xfId="111" applyFont="1" applyBorder="1" applyAlignment="1">
      <alignment horizontal="center"/>
      <protection/>
    </xf>
    <xf numFmtId="2" fontId="24" fillId="0" borderId="15" xfId="111" applyNumberFormat="1" applyFont="1" applyBorder="1" applyAlignment="1">
      <alignment horizontal="center"/>
      <protection/>
    </xf>
    <xf numFmtId="0" fontId="25" fillId="0" borderId="16" xfId="111" applyFont="1" applyBorder="1" applyAlignment="1">
      <alignment horizontal="center"/>
      <protection/>
    </xf>
    <xf numFmtId="0" fontId="24" fillId="0" borderId="16" xfId="111" applyFont="1" applyFill="1" applyBorder="1" applyAlignment="1">
      <alignment/>
      <protection/>
    </xf>
    <xf numFmtId="9" fontId="24" fillId="0" borderId="16" xfId="111" applyNumberFormat="1" applyFont="1" applyFill="1" applyBorder="1" applyAlignment="1">
      <alignment horizontal="center"/>
      <protection/>
    </xf>
    <xf numFmtId="0" fontId="24" fillId="25" borderId="17" xfId="111" applyFont="1" applyFill="1" applyBorder="1" applyAlignment="1">
      <alignment/>
      <protection/>
    </xf>
    <xf numFmtId="2" fontId="24" fillId="0" borderId="15" xfId="111" applyNumberFormat="1" applyFont="1" applyFill="1" applyBorder="1" applyAlignment="1">
      <alignment horizontal="center"/>
      <protection/>
    </xf>
    <xf numFmtId="2" fontId="25" fillId="11" borderId="18" xfId="111" applyNumberFormat="1" applyFont="1" applyFill="1" applyBorder="1" applyAlignment="1">
      <alignment horizontal="center"/>
      <protection/>
    </xf>
    <xf numFmtId="0" fontId="25" fillId="0" borderId="16" xfId="111" applyFont="1" applyFill="1" applyBorder="1" applyAlignment="1">
      <alignment horizontal="center"/>
      <protection/>
    </xf>
    <xf numFmtId="180" fontId="24" fillId="0" borderId="16" xfId="111" applyNumberFormat="1" applyFont="1" applyFill="1" applyBorder="1" applyAlignment="1">
      <alignment horizontal="center"/>
      <protection/>
    </xf>
    <xf numFmtId="0" fontId="24" fillId="0" borderId="13" xfId="111" applyNumberFormat="1" applyFont="1" applyFill="1" applyBorder="1" applyAlignment="1">
      <alignment horizontal="center" vertical="center"/>
      <protection/>
    </xf>
    <xf numFmtId="0" fontId="24" fillId="0" borderId="19" xfId="111" applyFont="1" applyBorder="1" applyAlignment="1">
      <alignment horizontal="center"/>
      <protection/>
    </xf>
    <xf numFmtId="0" fontId="23" fillId="0" borderId="17" xfId="127" applyFont="1" applyFill="1" applyBorder="1" applyAlignment="1">
      <alignment horizontal="center" vertical="center" wrapText="1"/>
      <protection/>
    </xf>
    <xf numFmtId="0" fontId="23" fillId="0" borderId="18" xfId="127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10" fontId="24" fillId="0" borderId="14" xfId="111" applyNumberFormat="1" applyFont="1" applyFill="1" applyBorder="1" applyAlignment="1">
      <alignment horizontal="center"/>
      <protection/>
    </xf>
    <xf numFmtId="0" fontId="25" fillId="0" borderId="14" xfId="111" applyFont="1" applyFill="1" applyBorder="1" applyAlignment="1">
      <alignment horizontal="center"/>
      <protection/>
    </xf>
    <xf numFmtId="2" fontId="24" fillId="0" borderId="20" xfId="111" applyNumberFormat="1" applyFont="1" applyBorder="1" applyAlignment="1">
      <alignment horizontal="center"/>
      <protection/>
    </xf>
    <xf numFmtId="0" fontId="24" fillId="0" borderId="21" xfId="111" applyFont="1" applyBorder="1" applyAlignment="1">
      <alignment horizontal="center"/>
      <protection/>
    </xf>
    <xf numFmtId="0" fontId="24" fillId="0" borderId="17" xfId="111" applyFont="1" applyFill="1" applyBorder="1" applyAlignment="1">
      <alignment horizontal="center"/>
      <protection/>
    </xf>
    <xf numFmtId="0" fontId="25" fillId="0" borderId="17" xfId="111" applyFont="1" applyFill="1" applyBorder="1" applyAlignment="1">
      <alignment horizontal="center"/>
      <protection/>
    </xf>
    <xf numFmtId="0" fontId="25" fillId="0" borderId="17" xfId="111" applyFont="1" applyBorder="1" applyAlignment="1">
      <alignment horizontal="center"/>
      <protection/>
    </xf>
    <xf numFmtId="2" fontId="25" fillId="0" borderId="18" xfId="111" applyNumberFormat="1" applyFont="1" applyBorder="1" applyAlignment="1">
      <alignment horizontal="center"/>
      <protection/>
    </xf>
    <xf numFmtId="9" fontId="24" fillId="0" borderId="14" xfId="111" applyNumberFormat="1" applyFont="1" applyFill="1" applyBorder="1" applyAlignment="1">
      <alignment horizontal="center"/>
      <protection/>
    </xf>
    <xf numFmtId="0" fontId="24" fillId="0" borderId="14" xfId="111" applyFont="1" applyFill="1" applyBorder="1" applyAlignment="1">
      <alignment horizontal="center"/>
      <protection/>
    </xf>
    <xf numFmtId="2" fontId="24" fillId="0" borderId="14" xfId="111" applyNumberFormat="1" applyFont="1" applyBorder="1" applyAlignment="1">
      <alignment horizontal="center"/>
      <protection/>
    </xf>
    <xf numFmtId="0" fontId="24" fillId="0" borderId="14" xfId="111" applyFont="1" applyBorder="1">
      <alignment/>
      <protection/>
    </xf>
    <xf numFmtId="0" fontId="24" fillId="0" borderId="22" xfId="111" applyFont="1" applyBorder="1" applyAlignment="1">
      <alignment horizontal="center"/>
      <protection/>
    </xf>
    <xf numFmtId="0" fontId="25" fillId="0" borderId="23" xfId="111" applyFont="1" applyBorder="1" applyAlignment="1">
      <alignment horizontal="center"/>
      <protection/>
    </xf>
    <xf numFmtId="1" fontId="24" fillId="0" borderId="23" xfId="111" applyNumberFormat="1" applyFont="1" applyBorder="1" applyAlignment="1">
      <alignment horizontal="center"/>
      <protection/>
    </xf>
    <xf numFmtId="0" fontId="24" fillId="0" borderId="23" xfId="111" applyFont="1" applyBorder="1" applyAlignment="1">
      <alignment horizontal="center"/>
      <protection/>
    </xf>
    <xf numFmtId="2" fontId="25" fillId="0" borderId="23" xfId="111" applyNumberFormat="1" applyFont="1" applyBorder="1" applyAlignment="1">
      <alignment horizontal="center"/>
      <protection/>
    </xf>
    <xf numFmtId="0" fontId="24" fillId="0" borderId="24" xfId="111" applyFont="1" applyFill="1" applyBorder="1" applyAlignment="1">
      <alignment horizontal="center"/>
      <protection/>
    </xf>
    <xf numFmtId="0" fontId="24" fillId="0" borderId="25" xfId="111" applyFont="1" applyFill="1" applyBorder="1" applyAlignment="1">
      <alignment/>
      <protection/>
    </xf>
    <xf numFmtId="2" fontId="24" fillId="0" borderId="26" xfId="111" applyNumberFormat="1" applyFont="1" applyFill="1" applyBorder="1" applyAlignment="1">
      <alignment horizontal="center"/>
      <protection/>
    </xf>
    <xf numFmtId="0" fontId="24" fillId="25" borderId="27" xfId="111" applyFont="1" applyFill="1" applyBorder="1" applyAlignment="1">
      <alignment/>
      <protection/>
    </xf>
    <xf numFmtId="2" fontId="25" fillId="11" borderId="28" xfId="111" applyNumberFormat="1" applyFont="1" applyFill="1" applyBorder="1" applyAlignment="1">
      <alignment horizontal="center"/>
      <protection/>
    </xf>
    <xf numFmtId="0" fontId="27" fillId="0" borderId="13" xfId="111" applyNumberFormat="1" applyFont="1" applyFill="1" applyBorder="1" applyAlignment="1">
      <alignment horizontal="center" vertical="center"/>
      <protection/>
    </xf>
    <xf numFmtId="0" fontId="19" fillId="0" borderId="16" xfId="111" applyFont="1" applyFill="1" applyBorder="1" applyAlignment="1">
      <alignment horizontal="center" vertical="center"/>
      <protection/>
    </xf>
    <xf numFmtId="0" fontId="29" fillId="0" borderId="16" xfId="111" applyFont="1" applyFill="1" applyBorder="1" applyAlignment="1">
      <alignment horizontal="center" vertical="center"/>
      <protection/>
    </xf>
    <xf numFmtId="0" fontId="19" fillId="0" borderId="16" xfId="108" applyFont="1" applyFill="1" applyBorder="1" applyAlignment="1">
      <alignment horizontal="left" vertical="center" wrapText="1"/>
    </xf>
    <xf numFmtId="0" fontId="19" fillId="0" borderId="16" xfId="108" applyFont="1" applyFill="1" applyBorder="1" applyAlignment="1">
      <alignment horizontal="center" vertical="center"/>
    </xf>
    <xf numFmtId="2" fontId="19" fillId="0" borderId="16" xfId="111" applyNumberFormat="1" applyFont="1" applyFill="1" applyBorder="1" applyAlignment="1">
      <alignment horizontal="center" vertical="center"/>
      <protection/>
    </xf>
    <xf numFmtId="0" fontId="23" fillId="0" borderId="16" xfId="108" applyFont="1" applyFill="1" applyBorder="1" applyAlignment="1">
      <alignment horizontal="left" vertical="center" wrapText="1"/>
    </xf>
    <xf numFmtId="1" fontId="19" fillId="0" borderId="16" xfId="108" applyNumberFormat="1" applyFont="1" applyFill="1" applyBorder="1" applyAlignment="1">
      <alignment horizontal="center" vertical="center"/>
    </xf>
    <xf numFmtId="0" fontId="19" fillId="0" borderId="29" xfId="109" applyFont="1" applyFill="1" applyBorder="1" applyAlignment="1">
      <alignment horizontal="left" vertical="center" wrapText="1"/>
    </xf>
    <xf numFmtId="0" fontId="19" fillId="0" borderId="25" xfId="109" applyFont="1" applyFill="1" applyBorder="1" applyAlignment="1">
      <alignment horizontal="center" vertical="center"/>
    </xf>
    <xf numFmtId="1" fontId="19" fillId="0" borderId="25" xfId="108" applyNumberFormat="1" applyFont="1" applyFill="1" applyBorder="1" applyAlignment="1">
      <alignment horizontal="center" vertical="center"/>
    </xf>
    <xf numFmtId="2" fontId="19" fillId="0" borderId="25" xfId="111" applyNumberFormat="1" applyFont="1" applyFill="1" applyBorder="1" applyAlignment="1">
      <alignment horizontal="center" vertical="center"/>
      <protection/>
    </xf>
    <xf numFmtId="0" fontId="36" fillId="0" borderId="0" xfId="106" applyFont="1" applyFill="1" applyBorder="1" applyAlignment="1">
      <alignment horizontal="left"/>
      <protection/>
    </xf>
    <xf numFmtId="0" fontId="21" fillId="0" borderId="0" xfId="85" applyFont="1" applyFill="1" applyAlignment="1">
      <alignment vertical="center"/>
      <protection/>
    </xf>
    <xf numFmtId="0" fontId="37" fillId="0" borderId="0" xfId="106" applyFont="1" applyFill="1" applyBorder="1" applyAlignment="1">
      <alignment horizontal="left" vertical="center"/>
      <protection/>
    </xf>
    <xf numFmtId="0" fontId="37" fillId="0" borderId="0" xfId="106" applyFont="1" applyFill="1" applyBorder="1" applyAlignment="1">
      <alignment horizontal="left"/>
      <protection/>
    </xf>
    <xf numFmtId="0" fontId="21" fillId="0" borderId="0" xfId="85" applyFont="1" applyAlignment="1">
      <alignment vertical="center"/>
      <protection/>
    </xf>
    <xf numFmtId="10" fontId="24" fillId="0" borderId="25" xfId="111" applyNumberFormat="1" applyFont="1" applyFill="1" applyBorder="1" applyAlignment="1">
      <alignment horizontal="center" vertical="center"/>
      <protection/>
    </xf>
    <xf numFmtId="0" fontId="29" fillId="0" borderId="16" xfId="108" applyFont="1" applyFill="1" applyBorder="1" applyAlignment="1">
      <alignment horizontal="left" vertical="center" wrapText="1"/>
    </xf>
    <xf numFmtId="0" fontId="29" fillId="0" borderId="16" xfId="108" applyFont="1" applyFill="1" applyBorder="1" applyAlignment="1">
      <alignment horizontal="center" vertical="center"/>
    </xf>
    <xf numFmtId="2" fontId="29" fillId="0" borderId="16" xfId="111" applyNumberFormat="1" applyFont="1" applyFill="1" applyBorder="1" applyAlignment="1">
      <alignment horizontal="center" vertical="center"/>
      <protection/>
    </xf>
    <xf numFmtId="2" fontId="19" fillId="0" borderId="15" xfId="11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0" fillId="11" borderId="30" xfId="0" applyFont="1" applyFill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 wrapText="1"/>
    </xf>
    <xf numFmtId="0" fontId="39" fillId="0" borderId="31" xfId="0" applyFont="1" applyBorder="1" applyAlignment="1">
      <alignment horizontal="center" wrapText="1"/>
    </xf>
    <xf numFmtId="0" fontId="39" fillId="0" borderId="33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40" fillId="11" borderId="34" xfId="0" applyFont="1" applyFill="1" applyBorder="1" applyAlignment="1">
      <alignment horizontal="center"/>
    </xf>
    <xf numFmtId="0" fontId="39" fillId="0" borderId="35" xfId="0" applyFont="1" applyBorder="1" applyAlignment="1">
      <alignment horizontal="center" wrapText="1"/>
    </xf>
    <xf numFmtId="0" fontId="24" fillId="0" borderId="19" xfId="111" applyFont="1" applyFill="1" applyBorder="1" applyAlignment="1">
      <alignment horizontal="center"/>
      <protection/>
    </xf>
    <xf numFmtId="0" fontId="24" fillId="0" borderId="20" xfId="111" applyFont="1" applyFill="1" applyBorder="1" applyAlignment="1">
      <alignment horizontal="center"/>
      <protection/>
    </xf>
    <xf numFmtId="0" fontId="24" fillId="0" borderId="13" xfId="111" applyFont="1" applyFill="1" applyBorder="1" applyAlignment="1">
      <alignment horizontal="center"/>
      <protection/>
    </xf>
    <xf numFmtId="0" fontId="24" fillId="0" borderId="16" xfId="111" applyFont="1" applyFill="1" applyBorder="1" applyAlignment="1">
      <alignment horizontal="center"/>
      <protection/>
    </xf>
    <xf numFmtId="0" fontId="24" fillId="0" borderId="15" xfId="111" applyFont="1" applyFill="1" applyBorder="1" applyAlignment="1">
      <alignment horizontal="center"/>
      <protection/>
    </xf>
    <xf numFmtId="0" fontId="28" fillId="0" borderId="16" xfId="112" applyFont="1" applyFill="1" applyBorder="1" applyAlignment="1">
      <alignment horizontal="left"/>
      <protection/>
    </xf>
    <xf numFmtId="0" fontId="29" fillId="0" borderId="16" xfId="112" applyFont="1" applyFill="1" applyBorder="1" applyAlignment="1">
      <alignment horizontal="center"/>
      <protection/>
    </xf>
    <xf numFmtId="0" fontId="29" fillId="0" borderId="16" xfId="112" applyFont="1" applyFill="1" applyBorder="1" applyAlignment="1">
      <alignment horizontal="left"/>
      <protection/>
    </xf>
    <xf numFmtId="0" fontId="29" fillId="0" borderId="16" xfId="112" applyFont="1" applyFill="1" applyBorder="1" applyAlignment="1">
      <alignment horizontal="left" vertical="center" wrapText="1"/>
      <protection/>
    </xf>
    <xf numFmtId="0" fontId="29" fillId="0" borderId="16" xfId="112" applyFont="1" applyFill="1" applyBorder="1" applyAlignment="1">
      <alignment wrapText="1"/>
      <protection/>
    </xf>
    <xf numFmtId="0" fontId="19" fillId="0" borderId="16" xfId="109" applyFont="1" applyFill="1" applyBorder="1" applyAlignment="1">
      <alignment horizontal="left" vertical="center" wrapText="1"/>
    </xf>
    <xf numFmtId="0" fontId="19" fillId="0" borderId="16" xfId="109" applyFont="1" applyFill="1" applyBorder="1" applyAlignment="1">
      <alignment horizontal="center" vertical="center"/>
    </xf>
    <xf numFmtId="0" fontId="24" fillId="0" borderId="36" xfId="112" applyFont="1" applyBorder="1">
      <alignment/>
      <protection/>
    </xf>
    <xf numFmtId="0" fontId="21" fillId="0" borderId="0" xfId="110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24" fillId="0" borderId="37" xfId="111" applyFont="1" applyFill="1" applyBorder="1" applyAlignment="1">
      <alignment horizontal="right"/>
      <protection/>
    </xf>
    <xf numFmtId="0" fontId="24" fillId="0" borderId="38" xfId="111" applyFont="1" applyFill="1" applyBorder="1" applyAlignment="1">
      <alignment horizontal="right"/>
      <protection/>
    </xf>
    <xf numFmtId="0" fontId="24" fillId="0" borderId="39" xfId="111" applyFont="1" applyFill="1" applyBorder="1" applyAlignment="1">
      <alignment horizontal="right"/>
      <protection/>
    </xf>
    <xf numFmtId="2" fontId="23" fillId="0" borderId="27" xfId="127" applyNumberFormat="1" applyFont="1" applyFill="1" applyBorder="1" applyAlignment="1">
      <alignment horizontal="center" vertical="center"/>
      <protection/>
    </xf>
    <xf numFmtId="2" fontId="23" fillId="0" borderId="17" xfId="127" applyNumberFormat="1" applyFont="1" applyFill="1" applyBorder="1" applyAlignment="1">
      <alignment horizontal="center" vertical="center"/>
      <protection/>
    </xf>
    <xf numFmtId="0" fontId="23" fillId="0" borderId="27" xfId="127" applyFont="1" applyFill="1" applyBorder="1" applyAlignment="1">
      <alignment horizontal="center" vertical="center"/>
      <protection/>
    </xf>
    <xf numFmtId="0" fontId="23" fillId="0" borderId="17" xfId="127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0" borderId="28" xfId="127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3" fillId="0" borderId="40" xfId="127" applyFont="1" applyFill="1" applyBorder="1" applyAlignment="1">
      <alignment horizontal="center" vertical="center"/>
      <protection/>
    </xf>
    <xf numFmtId="0" fontId="23" fillId="0" borderId="21" xfId="12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1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2" fontId="25" fillId="11" borderId="41" xfId="111" applyNumberFormat="1" applyFont="1" applyFill="1" applyBorder="1" applyAlignment="1">
      <alignment horizontal="right"/>
      <protection/>
    </xf>
    <xf numFmtId="0" fontId="24" fillId="0" borderId="42" xfId="112" applyFont="1" applyBorder="1">
      <alignment/>
      <protection/>
    </xf>
    <xf numFmtId="0" fontId="24" fillId="0" borderId="43" xfId="112" applyFont="1" applyBorder="1">
      <alignment/>
      <protection/>
    </xf>
    <xf numFmtId="2" fontId="25" fillId="11" borderId="44" xfId="111" applyNumberFormat="1" applyFont="1" applyFill="1" applyBorder="1" applyAlignment="1">
      <alignment horizontal="right"/>
      <protection/>
    </xf>
    <xf numFmtId="0" fontId="24" fillId="0" borderId="45" xfId="112" applyFont="1" applyBorder="1">
      <alignment/>
      <protection/>
    </xf>
    <xf numFmtId="2" fontId="24" fillId="0" borderId="46" xfId="111" applyNumberFormat="1" applyFont="1" applyFill="1" applyBorder="1" applyAlignment="1">
      <alignment horizontal="right"/>
      <protection/>
    </xf>
    <xf numFmtId="0" fontId="24" fillId="0" borderId="47" xfId="112" applyFont="1" applyBorder="1">
      <alignment/>
      <protection/>
    </xf>
    <xf numFmtId="0" fontId="24" fillId="0" borderId="48" xfId="112" applyFont="1" applyBorder="1">
      <alignment/>
      <protection/>
    </xf>
    <xf numFmtId="0" fontId="24" fillId="0" borderId="49" xfId="111" applyFont="1" applyFill="1" applyBorder="1" applyAlignment="1">
      <alignment horizontal="right"/>
      <protection/>
    </xf>
    <xf numFmtId="0" fontId="24" fillId="0" borderId="47" xfId="111" applyFont="1" applyFill="1" applyBorder="1" applyAlignment="1">
      <alignment horizontal="right"/>
      <protection/>
    </xf>
    <xf numFmtId="0" fontId="24" fillId="0" borderId="48" xfId="111" applyFont="1" applyFill="1" applyBorder="1" applyAlignment="1">
      <alignment horizontal="right"/>
      <protection/>
    </xf>
    <xf numFmtId="0" fontId="24" fillId="0" borderId="29" xfId="111" applyFont="1" applyFill="1" applyBorder="1" applyAlignment="1">
      <alignment horizontal="right"/>
      <protection/>
    </xf>
    <xf numFmtId="0" fontId="24" fillId="0" borderId="50" xfId="112" applyFont="1" applyBorder="1">
      <alignment/>
      <protection/>
    </xf>
    <xf numFmtId="0" fontId="24" fillId="0" borderId="51" xfId="112" applyFont="1" applyBorder="1">
      <alignment/>
      <protection/>
    </xf>
    <xf numFmtId="0" fontId="25" fillId="0" borderId="52" xfId="111" applyFont="1" applyFill="1" applyBorder="1" applyAlignment="1">
      <alignment horizontal="right"/>
      <protection/>
    </xf>
    <xf numFmtId="0" fontId="25" fillId="0" borderId="42" xfId="111" applyFont="1" applyFill="1" applyBorder="1" applyAlignment="1">
      <alignment horizontal="right"/>
      <protection/>
    </xf>
    <xf numFmtId="0" fontId="25" fillId="0" borderId="43" xfId="111" applyFont="1" applyFill="1" applyBorder="1" applyAlignment="1">
      <alignment horizontal="right"/>
      <protection/>
    </xf>
    <xf numFmtId="2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53" xfId="0" applyFont="1" applyBorder="1" applyAlignment="1">
      <alignment wrapText="1"/>
    </xf>
    <xf numFmtId="0" fontId="44" fillId="0" borderId="0" xfId="0" applyFont="1" applyAlignment="1">
      <alignment/>
    </xf>
    <xf numFmtId="0" fontId="43" fillId="0" borderId="53" xfId="0" applyFont="1" applyBorder="1" applyAlignment="1">
      <alignment/>
    </xf>
    <xf numFmtId="0" fontId="27" fillId="0" borderId="53" xfId="0" applyFont="1" applyBorder="1" applyAlignment="1">
      <alignment/>
    </xf>
    <xf numFmtId="0" fontId="42" fillId="0" borderId="53" xfId="0" applyFont="1" applyBorder="1" applyAlignment="1">
      <alignment/>
    </xf>
    <xf numFmtId="0" fontId="39" fillId="0" borderId="54" xfId="0" applyFont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9" fillId="0" borderId="55" xfId="0" applyFont="1" applyBorder="1" applyAlignment="1">
      <alignment horizontal="center" wrapText="1"/>
    </xf>
    <xf numFmtId="0" fontId="39" fillId="0" borderId="56" xfId="0" applyFont="1" applyBorder="1" applyAlignment="1">
      <alignment horizontal="center" wrapText="1"/>
    </xf>
    <xf numFmtId="0" fontId="39" fillId="0" borderId="57" xfId="0" applyFont="1" applyBorder="1" applyAlignment="1">
      <alignment horizontal="center" wrapText="1"/>
    </xf>
    <xf numFmtId="0" fontId="39" fillId="0" borderId="56" xfId="0" applyFont="1" applyBorder="1" applyAlignment="1">
      <alignment/>
    </xf>
    <xf numFmtId="0" fontId="39" fillId="0" borderId="57" xfId="0" applyFont="1" applyBorder="1" applyAlignment="1">
      <alignment/>
    </xf>
    <xf numFmtId="0" fontId="41" fillId="0" borderId="56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54" xfId="0" applyFont="1" applyBorder="1" applyAlignment="1">
      <alignment horizontal="center" wrapText="1"/>
    </xf>
    <xf numFmtId="0" fontId="39" fillId="0" borderId="58" xfId="0" applyFont="1" applyBorder="1" applyAlignment="1">
      <alignment/>
    </xf>
    <xf numFmtId="0" fontId="39" fillId="0" borderId="59" xfId="0" applyFont="1" applyBorder="1" applyAlignment="1">
      <alignment/>
    </xf>
    <xf numFmtId="0" fontId="40" fillId="11" borderId="56" xfId="0" applyFont="1" applyFill="1" applyBorder="1" applyAlignment="1">
      <alignment horizontal="center"/>
    </xf>
    <xf numFmtId="0" fontId="40" fillId="11" borderId="57" xfId="0" applyFont="1" applyFill="1" applyBorder="1" applyAlignment="1">
      <alignment horizontal="center"/>
    </xf>
    <xf numFmtId="0" fontId="40" fillId="11" borderId="55" xfId="0" applyFont="1" applyFill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40" fillId="11" borderId="34" xfId="0" applyFont="1" applyFill="1" applyBorder="1" applyAlignment="1">
      <alignment horizontal="center" wrapText="1"/>
    </xf>
    <xf numFmtId="0" fontId="40" fillId="11" borderId="61" xfId="0" applyFont="1" applyFill="1" applyBorder="1" applyAlignment="1">
      <alignment horizontal="center" wrapText="1"/>
    </xf>
    <xf numFmtId="0" fontId="40" fillId="11" borderId="62" xfId="0" applyFont="1" applyFill="1" applyBorder="1" applyAlignment="1">
      <alignment horizontal="center" wrapText="1"/>
    </xf>
    <xf numFmtId="0" fontId="40" fillId="11" borderId="63" xfId="0" applyFont="1" applyFill="1" applyBorder="1" applyAlignment="1">
      <alignment horizontal="center" wrapText="1"/>
    </xf>
    <xf numFmtId="0" fontId="40" fillId="11" borderId="64" xfId="0" applyFont="1" applyFill="1" applyBorder="1" applyAlignment="1">
      <alignment horizontal="center" wrapText="1"/>
    </xf>
    <xf numFmtId="0" fontId="40" fillId="11" borderId="65" xfId="0" applyFont="1" applyFill="1" applyBorder="1" applyAlignment="1">
      <alignment horizontal="center" wrapText="1"/>
    </xf>
    <xf numFmtId="0" fontId="40" fillId="11" borderId="30" xfId="0" applyFont="1" applyFill="1" applyBorder="1" applyAlignment="1">
      <alignment horizontal="center" wrapText="1"/>
    </xf>
    <xf numFmtId="0" fontId="40" fillId="11" borderId="66" xfId="0" applyFont="1" applyFill="1" applyBorder="1" applyAlignment="1">
      <alignment horizontal="center" wrapText="1"/>
    </xf>
    <xf numFmtId="0" fontId="40" fillId="11" borderId="67" xfId="0" applyFont="1" applyFill="1" applyBorder="1" applyAlignment="1">
      <alignment horizontal="center" wrapText="1"/>
    </xf>
    <xf numFmtId="0" fontId="40" fillId="11" borderId="56" xfId="0" applyFont="1" applyFill="1" applyBorder="1" applyAlignment="1">
      <alignment horizontal="center" wrapText="1"/>
    </xf>
    <xf numFmtId="0" fontId="40" fillId="11" borderId="55" xfId="0" applyFont="1" applyFill="1" applyBorder="1" applyAlignment="1">
      <alignment horizontal="center" wrapText="1"/>
    </xf>
    <xf numFmtId="0" fontId="40" fillId="11" borderId="57" xfId="0" applyFont="1" applyFill="1" applyBorder="1" applyAlignment="1">
      <alignment horizontal="center" wrapText="1"/>
    </xf>
    <xf numFmtId="0" fontId="40" fillId="11" borderId="32" xfId="0" applyFont="1" applyFill="1" applyBorder="1" applyAlignment="1">
      <alignment horizontal="center" wrapText="1"/>
    </xf>
    <xf numFmtId="0" fontId="40" fillId="11" borderId="54" xfId="0" applyFont="1" applyFill="1" applyBorder="1" applyAlignment="1">
      <alignment horizontal="center" wrapText="1"/>
    </xf>
  </cellXfs>
  <cellStyles count="114">
    <cellStyle name="Normal" xfId="0"/>
    <cellStyle name="20% - Accent1" xfId="15"/>
    <cellStyle name="20% - Accent1 2" xfId="16"/>
    <cellStyle name="20% - Accent1_Lokālā tāme 1" xfId="17"/>
    <cellStyle name="20% - Accent2" xfId="18"/>
    <cellStyle name="20% - Accent2 2" xfId="19"/>
    <cellStyle name="20% - Accent2_Lokālā tāme 1" xfId="20"/>
    <cellStyle name="20% - Accent3" xfId="21"/>
    <cellStyle name="20% - Accent3 2" xfId="22"/>
    <cellStyle name="20% - Accent3_Lokālā tāme 1" xfId="23"/>
    <cellStyle name="20% - Accent4" xfId="24"/>
    <cellStyle name="20% - Accent4 2" xfId="25"/>
    <cellStyle name="20% - Accent4_Lokālā tāme 1" xfId="26"/>
    <cellStyle name="20% - Accent5" xfId="27"/>
    <cellStyle name="20% - Accent5 2" xfId="28"/>
    <cellStyle name="20% - Accent5_Lokālā tāme 1" xfId="29"/>
    <cellStyle name="20% - Accent6" xfId="30"/>
    <cellStyle name="20% - Accent6 2" xfId="31"/>
    <cellStyle name="20% - Accent6_Lokālā tāme 1" xfId="32"/>
    <cellStyle name="40% - Accent1" xfId="33"/>
    <cellStyle name="40% - Accent1 2" xfId="34"/>
    <cellStyle name="40% - Accent1_Lokālā tāme 1" xfId="35"/>
    <cellStyle name="40% - Accent2" xfId="36"/>
    <cellStyle name="40% - Accent2 2" xfId="37"/>
    <cellStyle name="40% - Accent2_Lokālā tāme 1" xfId="38"/>
    <cellStyle name="40% - Accent3" xfId="39"/>
    <cellStyle name="40% - Accent3 2" xfId="40"/>
    <cellStyle name="40% - Accent3_Lokālā tāme 1" xfId="41"/>
    <cellStyle name="40% - Accent4" xfId="42"/>
    <cellStyle name="40% - Accent4 2" xfId="43"/>
    <cellStyle name="40% - Accent4_Lokālā tāme 1" xfId="44"/>
    <cellStyle name="40% - Accent5" xfId="45"/>
    <cellStyle name="40% - Accent5 2" xfId="46"/>
    <cellStyle name="40% - Accent5_Lokālā tāme 1" xfId="47"/>
    <cellStyle name="40% - Accent6" xfId="48"/>
    <cellStyle name="40% - Accent6 2" xfId="49"/>
    <cellStyle name="40% - Accent6_Lokālā tāme 1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cel Built-in Normal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_Dzm_vaives 2" xfId="108"/>
    <cellStyle name="Normal_Dzm_vaives 2 2" xfId="109"/>
    <cellStyle name="Normal_Logu maina" xfId="110"/>
    <cellStyle name="Normal_Lote 2paraugtāme" xfId="111"/>
    <cellStyle name="Normal_Remontdarbi" xfId="112"/>
    <cellStyle name="Note" xfId="113"/>
    <cellStyle name="Note 2" xfId="114"/>
    <cellStyle name="Output" xfId="115"/>
    <cellStyle name="Output 2" xfId="116"/>
    <cellStyle name="Parastais 13" xfId="117"/>
    <cellStyle name="Parastais 14" xfId="118"/>
    <cellStyle name="Percent" xfId="119"/>
    <cellStyle name="Style 1" xfId="120"/>
    <cellStyle name="Title" xfId="121"/>
    <cellStyle name="Title 2" xfId="122"/>
    <cellStyle name="Total" xfId="123"/>
    <cellStyle name="Total 2" xfId="124"/>
    <cellStyle name="Warning Text" xfId="125"/>
    <cellStyle name="Warning Text 2" xfId="126"/>
    <cellStyle name="Обычный_E-Daugava Maras dikis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3"/>
  <sheetViews>
    <sheetView tabSelected="1" zoomScale="115" zoomScaleNormal="115" zoomScalePageLayoutView="0" workbookViewId="0" topLeftCell="A1">
      <selection activeCell="H7" sqref="H7"/>
    </sheetView>
  </sheetViews>
  <sheetFormatPr defaultColWidth="9.140625" defaultRowHeight="15"/>
  <cols>
    <col min="1" max="1" width="2.140625" style="0" customWidth="1"/>
    <col min="2" max="2" width="6.8515625" style="0" customWidth="1"/>
    <col min="3" max="3" width="41.8515625" style="0" customWidth="1"/>
    <col min="4" max="5" width="7.421875" style="0" customWidth="1"/>
    <col min="6" max="6" width="7.140625" style="0" customWidth="1"/>
    <col min="7" max="7" width="9.00390625" style="0" customWidth="1"/>
    <col min="8" max="8" width="7.28125" style="0" customWidth="1"/>
    <col min="9" max="9" width="8.00390625" style="0" customWidth="1"/>
    <col min="10" max="10" width="10.57421875" style="0" customWidth="1"/>
    <col min="12" max="12" width="11.7109375" style="0" bestFit="1" customWidth="1"/>
    <col min="15" max="15" width="10.421875" style="0" customWidth="1"/>
  </cols>
  <sheetData>
    <row r="1" spans="2:12" ht="15">
      <c r="B1" s="100" t="s">
        <v>87</v>
      </c>
      <c r="C1" s="101"/>
      <c r="D1" s="101"/>
      <c r="E1" s="101"/>
      <c r="F1" s="101"/>
      <c r="G1" s="101"/>
      <c r="H1" s="101"/>
      <c r="I1" s="114"/>
      <c r="J1" s="114"/>
      <c r="K1" s="114"/>
      <c r="L1" s="114"/>
    </row>
    <row r="2" spans="2:8" ht="15" customHeight="1">
      <c r="B2" s="100" t="s">
        <v>61</v>
      </c>
      <c r="C2" s="101"/>
      <c r="D2" s="101"/>
      <c r="E2" s="101"/>
      <c r="F2" s="101"/>
      <c r="G2" s="101"/>
      <c r="H2" s="101"/>
    </row>
    <row r="3" spans="3:8" ht="18.75">
      <c r="C3" s="2"/>
      <c r="D3" s="3"/>
      <c r="E3" s="4"/>
      <c r="F3" s="1"/>
      <c r="G3" s="5"/>
      <c r="H3" s="5"/>
    </row>
    <row r="5" spans="2:17" ht="15">
      <c r="B5" s="109" t="s">
        <v>92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2:17" ht="15">
      <c r="B6" s="32"/>
      <c r="C6" s="32"/>
      <c r="D6" s="32"/>
      <c r="E6" s="111"/>
      <c r="F6" s="111"/>
      <c r="G6" s="111"/>
      <c r="H6" s="111"/>
      <c r="I6" s="111"/>
      <c r="J6" s="111"/>
      <c r="K6" s="111"/>
      <c r="L6" s="111"/>
      <c r="M6" s="32"/>
      <c r="N6" s="32"/>
      <c r="O6" s="32"/>
      <c r="P6" s="32"/>
      <c r="Q6" s="32"/>
    </row>
    <row r="7" spans="2:16" ht="15">
      <c r="B7" s="13"/>
      <c r="C7" s="11"/>
      <c r="D7" s="11"/>
      <c r="E7" s="12"/>
      <c r="F7" s="9"/>
      <c r="G7" s="14"/>
      <c r="H7" s="9"/>
      <c r="I7" s="9"/>
      <c r="J7" s="9"/>
      <c r="K7" s="9"/>
      <c r="L7" s="7"/>
      <c r="M7" s="115" t="s">
        <v>62</v>
      </c>
      <c r="N7" s="116"/>
      <c r="O7" s="116"/>
      <c r="P7" s="15">
        <f>P65</f>
        <v>0</v>
      </c>
    </row>
    <row r="8" spans="2:16" ht="15.75" customHeight="1" thickBot="1">
      <c r="B8" s="16"/>
      <c r="C8" s="8"/>
      <c r="D8" s="8"/>
      <c r="E8" s="9"/>
      <c r="F8" s="9"/>
      <c r="G8" s="10"/>
      <c r="H8" s="9"/>
      <c r="I8" s="9"/>
      <c r="J8" s="9"/>
      <c r="K8" s="9"/>
      <c r="L8" s="9"/>
      <c r="M8" s="115" t="s">
        <v>88</v>
      </c>
      <c r="N8" s="134"/>
      <c r="O8" s="134"/>
      <c r="P8" s="134"/>
    </row>
    <row r="9" spans="2:16" ht="15">
      <c r="B9" s="112" t="s">
        <v>29</v>
      </c>
      <c r="C9" s="107" t="s">
        <v>0</v>
      </c>
      <c r="D9" s="107" t="s">
        <v>30</v>
      </c>
      <c r="E9" s="105" t="s">
        <v>31</v>
      </c>
      <c r="F9" s="107" t="s">
        <v>52</v>
      </c>
      <c r="G9" s="107"/>
      <c r="H9" s="107"/>
      <c r="I9" s="107"/>
      <c r="J9" s="107"/>
      <c r="K9" s="107"/>
      <c r="L9" s="107" t="s">
        <v>53</v>
      </c>
      <c r="M9" s="107"/>
      <c r="N9" s="107"/>
      <c r="O9" s="107"/>
      <c r="P9" s="110"/>
    </row>
    <row r="10" spans="2:16" ht="51.75" thickBot="1">
      <c r="B10" s="113"/>
      <c r="C10" s="108"/>
      <c r="D10" s="108"/>
      <c r="E10" s="106"/>
      <c r="F10" s="30" t="s">
        <v>33</v>
      </c>
      <c r="G10" s="30" t="s">
        <v>63</v>
      </c>
      <c r="H10" s="30" t="s">
        <v>26</v>
      </c>
      <c r="I10" s="30" t="s">
        <v>27</v>
      </c>
      <c r="J10" s="30" t="s">
        <v>28</v>
      </c>
      <c r="K10" s="30" t="s">
        <v>34</v>
      </c>
      <c r="L10" s="30" t="s">
        <v>35</v>
      </c>
      <c r="M10" s="30" t="s">
        <v>26</v>
      </c>
      <c r="N10" s="30" t="s">
        <v>27</v>
      </c>
      <c r="O10" s="30" t="s">
        <v>28</v>
      </c>
      <c r="P10" s="31" t="s">
        <v>36</v>
      </c>
    </row>
    <row r="11" spans="2:16" ht="15">
      <c r="B11" s="87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88">
        <v>15</v>
      </c>
    </row>
    <row r="12" spans="2:16" ht="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2:16" ht="15">
      <c r="B13" s="28"/>
      <c r="C13" s="92" t="s">
        <v>1</v>
      </c>
      <c r="D13" s="93"/>
      <c r="E13" s="56"/>
      <c r="F13" s="60"/>
      <c r="G13" s="60"/>
      <c r="H13" s="60"/>
      <c r="I13" s="60"/>
      <c r="J13" s="60"/>
      <c r="K13" s="60"/>
      <c r="L13" s="56"/>
      <c r="M13" s="60"/>
      <c r="N13" s="60"/>
      <c r="O13" s="60"/>
      <c r="P13" s="76"/>
    </row>
    <row r="14" spans="2:16" ht="15">
      <c r="B14" s="28">
        <v>1</v>
      </c>
      <c r="C14" s="94" t="s">
        <v>38</v>
      </c>
      <c r="D14" s="93" t="s">
        <v>10</v>
      </c>
      <c r="E14" s="56">
        <v>109</v>
      </c>
      <c r="F14" s="60"/>
      <c r="G14" s="60"/>
      <c r="H14" s="75"/>
      <c r="I14" s="60"/>
      <c r="J14" s="60"/>
      <c r="K14" s="75">
        <f>H14+I14+J14</f>
        <v>0</v>
      </c>
      <c r="L14" s="60">
        <f>ROUND(E14*F14,2)</f>
        <v>0</v>
      </c>
      <c r="M14" s="60">
        <f>ROUND(E14*H14,2)</f>
        <v>0</v>
      </c>
      <c r="N14" s="60">
        <f>ROUND(E14*I14,2)</f>
        <v>0</v>
      </c>
      <c r="O14" s="60">
        <f>ROUND(E14*J14,2)</f>
        <v>0</v>
      </c>
      <c r="P14" s="76">
        <f>O14+N14+M14</f>
        <v>0</v>
      </c>
    </row>
    <row r="15" spans="2:16" ht="15">
      <c r="B15" s="28">
        <v>2</v>
      </c>
      <c r="C15" s="58" t="s">
        <v>3</v>
      </c>
      <c r="D15" s="59" t="s">
        <v>10</v>
      </c>
      <c r="E15" s="56">
        <v>109</v>
      </c>
      <c r="F15" s="60"/>
      <c r="G15" s="60"/>
      <c r="H15" s="75"/>
      <c r="I15" s="60"/>
      <c r="J15" s="60"/>
      <c r="K15" s="75">
        <f aca="true" t="shared" si="0" ref="K15:K20">H15+I15+J15</f>
        <v>0</v>
      </c>
      <c r="L15" s="60">
        <f aca="true" t="shared" si="1" ref="L15:L20">ROUND(E15*F15,2)</f>
        <v>0</v>
      </c>
      <c r="M15" s="60">
        <f aca="true" t="shared" si="2" ref="M15:M20">ROUND(E15*H15,2)</f>
        <v>0</v>
      </c>
      <c r="N15" s="60">
        <f aca="true" t="shared" si="3" ref="N15:N20">ROUND(E15*I15,2)</f>
        <v>0</v>
      </c>
      <c r="O15" s="60">
        <f aca="true" t="shared" si="4" ref="O15:O20">ROUND(E15*J15,2)</f>
        <v>0</v>
      </c>
      <c r="P15" s="76">
        <f aca="true" t="shared" si="5" ref="P15:P20">O15+N15+M15</f>
        <v>0</v>
      </c>
    </row>
    <row r="16" spans="2:16" s="77" customFormat="1" ht="15">
      <c r="B16" s="55">
        <v>3</v>
      </c>
      <c r="C16" s="73" t="s">
        <v>64</v>
      </c>
      <c r="D16" s="74" t="s">
        <v>2</v>
      </c>
      <c r="E16" s="57">
        <v>153.6</v>
      </c>
      <c r="F16" s="75"/>
      <c r="G16" s="75"/>
      <c r="H16" s="75"/>
      <c r="I16" s="75"/>
      <c r="J16" s="75"/>
      <c r="K16" s="75">
        <f t="shared" si="0"/>
        <v>0</v>
      </c>
      <c r="L16" s="60">
        <f t="shared" si="1"/>
        <v>0</v>
      </c>
      <c r="M16" s="60">
        <f t="shared" si="2"/>
        <v>0</v>
      </c>
      <c r="N16" s="60">
        <f t="shared" si="3"/>
        <v>0</v>
      </c>
      <c r="O16" s="60">
        <f t="shared" si="4"/>
        <v>0</v>
      </c>
      <c r="P16" s="76">
        <f t="shared" si="5"/>
        <v>0</v>
      </c>
    </row>
    <row r="17" spans="2:16" s="77" customFormat="1" ht="15">
      <c r="B17" s="55">
        <v>4</v>
      </c>
      <c r="C17" s="73" t="s">
        <v>65</v>
      </c>
      <c r="D17" s="74" t="s">
        <v>2</v>
      </c>
      <c r="E17" s="57">
        <v>153.6</v>
      </c>
      <c r="F17" s="75"/>
      <c r="G17" s="75"/>
      <c r="H17" s="75"/>
      <c r="I17" s="75"/>
      <c r="J17" s="75"/>
      <c r="K17" s="75">
        <f t="shared" si="0"/>
        <v>0</v>
      </c>
      <c r="L17" s="60">
        <f t="shared" si="1"/>
        <v>0</v>
      </c>
      <c r="M17" s="60">
        <f t="shared" si="2"/>
        <v>0</v>
      </c>
      <c r="N17" s="60">
        <f t="shared" si="3"/>
        <v>0</v>
      </c>
      <c r="O17" s="60">
        <f t="shared" si="4"/>
        <v>0</v>
      </c>
      <c r="P17" s="76">
        <f t="shared" si="5"/>
        <v>0</v>
      </c>
    </row>
    <row r="18" spans="2:16" s="77" customFormat="1" ht="15">
      <c r="B18" s="55">
        <v>5</v>
      </c>
      <c r="C18" s="73" t="s">
        <v>74</v>
      </c>
      <c r="D18" s="74" t="s">
        <v>2</v>
      </c>
      <c r="E18" s="57">
        <v>153.6</v>
      </c>
      <c r="F18" s="75"/>
      <c r="G18" s="75"/>
      <c r="H18" s="75"/>
      <c r="I18" s="75"/>
      <c r="J18" s="75"/>
      <c r="K18" s="75">
        <f t="shared" si="0"/>
        <v>0</v>
      </c>
      <c r="L18" s="60">
        <f t="shared" si="1"/>
        <v>0</v>
      </c>
      <c r="M18" s="60">
        <f t="shared" si="2"/>
        <v>0</v>
      </c>
      <c r="N18" s="60">
        <f t="shared" si="3"/>
        <v>0</v>
      </c>
      <c r="O18" s="60">
        <f t="shared" si="4"/>
        <v>0</v>
      </c>
      <c r="P18" s="76">
        <f t="shared" si="5"/>
        <v>0</v>
      </c>
    </row>
    <row r="19" spans="2:16" s="77" customFormat="1" ht="15">
      <c r="B19" s="55">
        <v>6</v>
      </c>
      <c r="C19" s="73" t="s">
        <v>68</v>
      </c>
      <c r="D19" s="74" t="s">
        <v>2</v>
      </c>
      <c r="E19" s="57">
        <v>153.6</v>
      </c>
      <c r="F19" s="75"/>
      <c r="G19" s="75"/>
      <c r="H19" s="75"/>
      <c r="I19" s="75"/>
      <c r="J19" s="75"/>
      <c r="K19" s="75">
        <f t="shared" si="0"/>
        <v>0</v>
      </c>
      <c r="L19" s="60">
        <f t="shared" si="1"/>
        <v>0</v>
      </c>
      <c r="M19" s="60">
        <f t="shared" si="2"/>
        <v>0</v>
      </c>
      <c r="N19" s="60">
        <f t="shared" si="3"/>
        <v>0</v>
      </c>
      <c r="O19" s="60">
        <f t="shared" si="4"/>
        <v>0</v>
      </c>
      <c r="P19" s="76">
        <f t="shared" si="5"/>
        <v>0</v>
      </c>
    </row>
    <row r="20" spans="2:16" s="77" customFormat="1" ht="15">
      <c r="B20" s="55">
        <v>7</v>
      </c>
      <c r="C20" s="73" t="s">
        <v>39</v>
      </c>
      <c r="D20" s="74" t="s">
        <v>2</v>
      </c>
      <c r="E20" s="57">
        <v>153.6</v>
      </c>
      <c r="F20" s="75"/>
      <c r="G20" s="75"/>
      <c r="H20" s="75"/>
      <c r="I20" s="75"/>
      <c r="J20" s="75"/>
      <c r="K20" s="75">
        <f t="shared" si="0"/>
        <v>0</v>
      </c>
      <c r="L20" s="60">
        <f t="shared" si="1"/>
        <v>0</v>
      </c>
      <c r="M20" s="60">
        <f t="shared" si="2"/>
        <v>0</v>
      </c>
      <c r="N20" s="60">
        <f t="shared" si="3"/>
        <v>0</v>
      </c>
      <c r="O20" s="60">
        <f t="shared" si="4"/>
        <v>0</v>
      </c>
      <c r="P20" s="76">
        <f t="shared" si="5"/>
        <v>0</v>
      </c>
    </row>
    <row r="21" spans="2:16" ht="15">
      <c r="B21" s="55"/>
      <c r="C21" s="73"/>
      <c r="D21" s="74"/>
      <c r="E21" s="57"/>
      <c r="F21" s="75"/>
      <c r="G21" s="75"/>
      <c r="H21" s="75"/>
      <c r="I21" s="75"/>
      <c r="J21" s="75"/>
      <c r="K21" s="75"/>
      <c r="L21" s="60"/>
      <c r="M21" s="60"/>
      <c r="N21" s="60"/>
      <c r="O21" s="60"/>
      <c r="P21" s="76"/>
    </row>
    <row r="22" spans="2:16" ht="15">
      <c r="B22" s="55"/>
      <c r="C22" s="92" t="s">
        <v>5</v>
      </c>
      <c r="D22" s="74"/>
      <c r="E22" s="57"/>
      <c r="F22" s="75"/>
      <c r="G22" s="75"/>
      <c r="H22" s="75"/>
      <c r="I22" s="75"/>
      <c r="J22" s="75"/>
      <c r="K22" s="75">
        <f aca="true" t="shared" si="6" ref="K22:K34">H22+I22+J22</f>
        <v>0</v>
      </c>
      <c r="L22" s="60">
        <f aca="true" t="shared" si="7" ref="L22:L34">ROUND(E22*F22,2)</f>
        <v>0</v>
      </c>
      <c r="M22" s="60">
        <f aca="true" t="shared" si="8" ref="M22:M34">ROUND(E22*H22,2)</f>
        <v>0</v>
      </c>
      <c r="N22" s="60">
        <f aca="true" t="shared" si="9" ref="N22:N34">ROUND(E22*I22,2)</f>
        <v>0</v>
      </c>
      <c r="O22" s="60">
        <f aca="true" t="shared" si="10" ref="O22:O34">ROUND(E22*J22,2)</f>
        <v>0</v>
      </c>
      <c r="P22" s="76">
        <f aca="true" t="shared" si="11" ref="P22:P46">O22+N22+M22</f>
        <v>0</v>
      </c>
    </row>
    <row r="23" spans="2:16" ht="15">
      <c r="B23" s="55">
        <v>8</v>
      </c>
      <c r="C23" s="94" t="s">
        <v>6</v>
      </c>
      <c r="D23" s="74" t="s">
        <v>40</v>
      </c>
      <c r="E23" s="57">
        <v>79.6</v>
      </c>
      <c r="F23" s="75"/>
      <c r="G23" s="75"/>
      <c r="H23" s="75"/>
      <c r="I23" s="75"/>
      <c r="J23" s="75"/>
      <c r="K23" s="75">
        <f t="shared" si="6"/>
        <v>0</v>
      </c>
      <c r="L23" s="60">
        <f t="shared" si="7"/>
        <v>0</v>
      </c>
      <c r="M23" s="60">
        <f t="shared" si="8"/>
        <v>0</v>
      </c>
      <c r="N23" s="60">
        <f t="shared" si="9"/>
        <v>0</v>
      </c>
      <c r="O23" s="60">
        <f t="shared" si="10"/>
        <v>0</v>
      </c>
      <c r="P23" s="76">
        <f t="shared" si="11"/>
        <v>0</v>
      </c>
    </row>
    <row r="24" spans="2:16" ht="15">
      <c r="B24" s="55">
        <v>9</v>
      </c>
      <c r="C24" s="94" t="s">
        <v>57</v>
      </c>
      <c r="D24" s="74" t="s">
        <v>40</v>
      </c>
      <c r="E24" s="57">
        <f>E23</f>
        <v>79.6</v>
      </c>
      <c r="F24" s="75"/>
      <c r="G24" s="75"/>
      <c r="H24" s="75"/>
      <c r="I24" s="75"/>
      <c r="J24" s="75"/>
      <c r="K24" s="75">
        <f t="shared" si="6"/>
        <v>0</v>
      </c>
      <c r="L24" s="60">
        <f t="shared" si="7"/>
        <v>0</v>
      </c>
      <c r="M24" s="60">
        <f t="shared" si="8"/>
        <v>0</v>
      </c>
      <c r="N24" s="60">
        <f t="shared" si="9"/>
        <v>0</v>
      </c>
      <c r="O24" s="60">
        <f t="shared" si="10"/>
        <v>0</v>
      </c>
      <c r="P24" s="76">
        <f>O24+N24+M24</f>
        <v>0</v>
      </c>
    </row>
    <row r="25" spans="2:16" ht="25.5">
      <c r="B25" s="28">
        <v>10</v>
      </c>
      <c r="C25" s="95" t="s">
        <v>7</v>
      </c>
      <c r="D25" s="59" t="s">
        <v>2</v>
      </c>
      <c r="E25" s="56">
        <v>113</v>
      </c>
      <c r="F25" s="60"/>
      <c r="G25" s="60"/>
      <c r="H25" s="60"/>
      <c r="I25" s="60"/>
      <c r="J25" s="60"/>
      <c r="K25" s="60">
        <f t="shared" si="6"/>
        <v>0</v>
      </c>
      <c r="L25" s="60">
        <f t="shared" si="7"/>
        <v>0</v>
      </c>
      <c r="M25" s="60">
        <f t="shared" si="8"/>
        <v>0</v>
      </c>
      <c r="N25" s="60">
        <f t="shared" si="9"/>
        <v>0</v>
      </c>
      <c r="O25" s="60">
        <f t="shared" si="10"/>
        <v>0</v>
      </c>
      <c r="P25" s="76">
        <f t="shared" si="11"/>
        <v>0</v>
      </c>
    </row>
    <row r="26" spans="2:16" ht="15">
      <c r="B26" s="28">
        <v>11</v>
      </c>
      <c r="C26" s="96" t="s">
        <v>8</v>
      </c>
      <c r="D26" s="59" t="s">
        <v>2</v>
      </c>
      <c r="E26" s="56">
        <v>113</v>
      </c>
      <c r="F26" s="60"/>
      <c r="G26" s="60"/>
      <c r="H26" s="60"/>
      <c r="I26" s="60"/>
      <c r="J26" s="60"/>
      <c r="K26" s="60">
        <f t="shared" si="6"/>
        <v>0</v>
      </c>
      <c r="L26" s="60">
        <f t="shared" si="7"/>
        <v>0</v>
      </c>
      <c r="M26" s="60">
        <f t="shared" si="8"/>
        <v>0</v>
      </c>
      <c r="N26" s="60">
        <f t="shared" si="9"/>
        <v>0</v>
      </c>
      <c r="O26" s="60">
        <f t="shared" si="10"/>
        <v>0</v>
      </c>
      <c r="P26" s="76">
        <f t="shared" si="11"/>
        <v>0</v>
      </c>
    </row>
    <row r="27" spans="2:16" ht="25.5">
      <c r="B27" s="28">
        <v>12</v>
      </c>
      <c r="C27" s="58" t="s">
        <v>9</v>
      </c>
      <c r="D27" s="59" t="s">
        <v>2</v>
      </c>
      <c r="E27" s="56">
        <f>E23</f>
        <v>79.6</v>
      </c>
      <c r="F27" s="60"/>
      <c r="G27" s="60"/>
      <c r="H27" s="60"/>
      <c r="I27" s="60"/>
      <c r="J27" s="60"/>
      <c r="K27" s="60">
        <f t="shared" si="6"/>
        <v>0</v>
      </c>
      <c r="L27" s="60">
        <f t="shared" si="7"/>
        <v>0</v>
      </c>
      <c r="M27" s="60">
        <f t="shared" si="8"/>
        <v>0</v>
      </c>
      <c r="N27" s="60">
        <f t="shared" si="9"/>
        <v>0</v>
      </c>
      <c r="O27" s="60">
        <f t="shared" si="10"/>
        <v>0</v>
      </c>
      <c r="P27" s="76">
        <f t="shared" si="11"/>
        <v>0</v>
      </c>
    </row>
    <row r="28" spans="2:16" ht="15">
      <c r="B28" s="28">
        <v>13</v>
      </c>
      <c r="C28" s="58" t="s">
        <v>90</v>
      </c>
      <c r="D28" s="59" t="s">
        <v>11</v>
      </c>
      <c r="E28" s="56">
        <v>1</v>
      </c>
      <c r="F28" s="60"/>
      <c r="G28" s="60"/>
      <c r="H28" s="60"/>
      <c r="I28" s="60"/>
      <c r="J28" s="60"/>
      <c r="K28" s="60">
        <f t="shared" si="6"/>
        <v>0</v>
      </c>
      <c r="L28" s="60">
        <f t="shared" si="7"/>
        <v>0</v>
      </c>
      <c r="M28" s="60">
        <f t="shared" si="8"/>
        <v>0</v>
      </c>
      <c r="N28" s="60">
        <f t="shared" si="9"/>
        <v>0</v>
      </c>
      <c r="O28" s="60">
        <f t="shared" si="10"/>
        <v>0</v>
      </c>
      <c r="P28" s="76">
        <f t="shared" si="11"/>
        <v>0</v>
      </c>
    </row>
    <row r="29" spans="2:16" ht="15">
      <c r="B29" s="28">
        <v>14</v>
      </c>
      <c r="C29" s="58" t="s">
        <v>54</v>
      </c>
      <c r="D29" s="59" t="s">
        <v>12</v>
      </c>
      <c r="E29" s="56">
        <v>2</v>
      </c>
      <c r="F29" s="60"/>
      <c r="G29" s="60"/>
      <c r="H29" s="60"/>
      <c r="I29" s="60"/>
      <c r="J29" s="60"/>
      <c r="K29" s="60">
        <f t="shared" si="6"/>
        <v>0</v>
      </c>
      <c r="L29" s="60">
        <f t="shared" si="7"/>
        <v>0</v>
      </c>
      <c r="M29" s="60">
        <f t="shared" si="8"/>
        <v>0</v>
      </c>
      <c r="N29" s="60">
        <f t="shared" si="9"/>
        <v>0</v>
      </c>
      <c r="O29" s="60">
        <f t="shared" si="10"/>
        <v>0</v>
      </c>
      <c r="P29" s="76">
        <f t="shared" si="11"/>
        <v>0</v>
      </c>
    </row>
    <row r="30" spans="2:17" ht="22.5" customHeight="1">
      <c r="B30" s="28">
        <v>15</v>
      </c>
      <c r="C30" s="58" t="s">
        <v>56</v>
      </c>
      <c r="D30" s="59" t="s">
        <v>12</v>
      </c>
      <c r="E30" s="56">
        <v>2</v>
      </c>
      <c r="F30" s="60"/>
      <c r="G30" s="60"/>
      <c r="H30" s="60"/>
      <c r="I30" s="60"/>
      <c r="J30" s="60"/>
      <c r="K30" s="60">
        <f t="shared" si="6"/>
        <v>0</v>
      </c>
      <c r="L30" s="60">
        <f t="shared" si="7"/>
        <v>0</v>
      </c>
      <c r="M30" s="60">
        <f t="shared" si="8"/>
        <v>0</v>
      </c>
      <c r="N30" s="60">
        <f t="shared" si="9"/>
        <v>0</v>
      </c>
      <c r="O30" s="60">
        <f t="shared" si="10"/>
        <v>0</v>
      </c>
      <c r="P30" s="76">
        <f t="shared" si="11"/>
        <v>0</v>
      </c>
      <c r="Q30" s="6"/>
    </row>
    <row r="31" spans="2:17" ht="21.75" customHeight="1">
      <c r="B31" s="28">
        <v>16</v>
      </c>
      <c r="C31" s="58" t="s">
        <v>55</v>
      </c>
      <c r="D31" s="59" t="s">
        <v>12</v>
      </c>
      <c r="E31" s="56">
        <v>2</v>
      </c>
      <c r="F31" s="60"/>
      <c r="G31" s="60"/>
      <c r="H31" s="60"/>
      <c r="I31" s="60"/>
      <c r="J31" s="60"/>
      <c r="K31" s="60">
        <f t="shared" si="6"/>
        <v>0</v>
      </c>
      <c r="L31" s="60">
        <f t="shared" si="7"/>
        <v>0</v>
      </c>
      <c r="M31" s="60">
        <f t="shared" si="8"/>
        <v>0</v>
      </c>
      <c r="N31" s="60">
        <f t="shared" si="9"/>
        <v>0</v>
      </c>
      <c r="O31" s="60">
        <f t="shared" si="10"/>
        <v>0</v>
      </c>
      <c r="P31" s="76">
        <f>O31+N31+M31</f>
        <v>0</v>
      </c>
      <c r="Q31" s="6"/>
    </row>
    <row r="32" spans="2:16" ht="15">
      <c r="B32" s="28">
        <v>17</v>
      </c>
      <c r="C32" s="58" t="s">
        <v>41</v>
      </c>
      <c r="D32" s="59" t="s">
        <v>10</v>
      </c>
      <c r="E32" s="56">
        <v>4.8</v>
      </c>
      <c r="F32" s="60"/>
      <c r="G32" s="60"/>
      <c r="H32" s="60"/>
      <c r="I32" s="60"/>
      <c r="J32" s="60"/>
      <c r="K32" s="60">
        <f t="shared" si="6"/>
        <v>0</v>
      </c>
      <c r="L32" s="60">
        <f t="shared" si="7"/>
        <v>0</v>
      </c>
      <c r="M32" s="60">
        <f t="shared" si="8"/>
        <v>0</v>
      </c>
      <c r="N32" s="60">
        <f t="shared" si="9"/>
        <v>0</v>
      </c>
      <c r="O32" s="60">
        <f t="shared" si="10"/>
        <v>0</v>
      </c>
      <c r="P32" s="76">
        <f t="shared" si="11"/>
        <v>0</v>
      </c>
    </row>
    <row r="33" spans="2:17" ht="15">
      <c r="B33" s="28">
        <v>18</v>
      </c>
      <c r="C33" s="58" t="s">
        <v>51</v>
      </c>
      <c r="D33" s="59" t="s">
        <v>10</v>
      </c>
      <c r="E33" s="56">
        <v>2.6</v>
      </c>
      <c r="F33" s="60"/>
      <c r="G33" s="60"/>
      <c r="H33" s="60"/>
      <c r="I33" s="60"/>
      <c r="J33" s="60"/>
      <c r="K33" s="60">
        <f t="shared" si="6"/>
        <v>0</v>
      </c>
      <c r="L33" s="60">
        <f t="shared" si="7"/>
        <v>0</v>
      </c>
      <c r="M33" s="60">
        <f t="shared" si="8"/>
        <v>0</v>
      </c>
      <c r="N33" s="60">
        <f t="shared" si="9"/>
        <v>0</v>
      </c>
      <c r="O33" s="60">
        <f t="shared" si="10"/>
        <v>0</v>
      </c>
      <c r="P33" s="76">
        <f>O33+N33+M33</f>
        <v>0</v>
      </c>
      <c r="Q33" s="6"/>
    </row>
    <row r="34" spans="2:17" ht="15">
      <c r="B34" s="28">
        <v>19</v>
      </c>
      <c r="C34" s="58" t="s">
        <v>75</v>
      </c>
      <c r="D34" s="59" t="s">
        <v>73</v>
      </c>
      <c r="E34" s="56">
        <v>1</v>
      </c>
      <c r="F34" s="60"/>
      <c r="G34" s="60"/>
      <c r="H34" s="60"/>
      <c r="I34" s="60"/>
      <c r="J34" s="60"/>
      <c r="K34" s="60">
        <f t="shared" si="6"/>
        <v>0</v>
      </c>
      <c r="L34" s="60">
        <f t="shared" si="7"/>
        <v>0</v>
      </c>
      <c r="M34" s="60">
        <f t="shared" si="8"/>
        <v>0</v>
      </c>
      <c r="N34" s="60">
        <f t="shared" si="9"/>
        <v>0</v>
      </c>
      <c r="O34" s="60">
        <f t="shared" si="10"/>
        <v>0</v>
      </c>
      <c r="P34" s="76">
        <f>O34+N34+M34</f>
        <v>0</v>
      </c>
      <c r="Q34" s="6"/>
    </row>
    <row r="35" spans="2:17" ht="15">
      <c r="B35" s="28"/>
      <c r="C35" s="61" t="s">
        <v>66</v>
      </c>
      <c r="D35" s="59"/>
      <c r="E35" s="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76"/>
      <c r="Q35" s="6"/>
    </row>
    <row r="36" spans="2:17" ht="15">
      <c r="B36" s="28">
        <v>20</v>
      </c>
      <c r="C36" s="58" t="s">
        <v>67</v>
      </c>
      <c r="D36" s="59" t="s">
        <v>12</v>
      </c>
      <c r="E36" s="56">
        <v>2</v>
      </c>
      <c r="F36" s="60"/>
      <c r="G36" s="60"/>
      <c r="H36" s="60"/>
      <c r="I36" s="60"/>
      <c r="J36" s="60"/>
      <c r="K36" s="75">
        <f>H36+I36+J36</f>
        <v>0</v>
      </c>
      <c r="L36" s="60">
        <f>ROUND(E36*F36,2)</f>
        <v>0</v>
      </c>
      <c r="M36" s="60">
        <f>ROUND(E36*H36,2)</f>
        <v>0</v>
      </c>
      <c r="N36" s="60">
        <f>ROUND(E36*I36,2)</f>
        <v>0</v>
      </c>
      <c r="O36" s="60">
        <f>ROUND(E36*J36,2)</f>
        <v>0</v>
      </c>
      <c r="P36" s="76">
        <f>O36+N36+M36</f>
        <v>0</v>
      </c>
      <c r="Q36" s="6"/>
    </row>
    <row r="37" spans="2:17" ht="15">
      <c r="B37" s="28">
        <v>21</v>
      </c>
      <c r="C37" s="58" t="s">
        <v>70</v>
      </c>
      <c r="D37" s="59" t="s">
        <v>11</v>
      </c>
      <c r="E37" s="56">
        <v>4</v>
      </c>
      <c r="F37" s="60"/>
      <c r="G37" s="60"/>
      <c r="H37" s="60"/>
      <c r="I37" s="60"/>
      <c r="J37" s="60"/>
      <c r="K37" s="75">
        <f>H37+I37+J37</f>
        <v>0</v>
      </c>
      <c r="L37" s="60">
        <f>ROUND(E37*F37,2)</f>
        <v>0</v>
      </c>
      <c r="M37" s="60">
        <f>ROUND(E37*H37,2)</f>
        <v>0</v>
      </c>
      <c r="N37" s="60">
        <f>ROUND(E37*I37,2)</f>
        <v>0</v>
      </c>
      <c r="O37" s="60">
        <f>ROUND(E37*J37,2)</f>
        <v>0</v>
      </c>
      <c r="P37" s="76">
        <f>O37+N37+M37</f>
        <v>0</v>
      </c>
      <c r="Q37" s="6"/>
    </row>
    <row r="38" spans="2:17" ht="15">
      <c r="B38" s="28"/>
      <c r="C38" s="61" t="s">
        <v>91</v>
      </c>
      <c r="D38" s="59"/>
      <c r="E38" s="56"/>
      <c r="F38" s="60"/>
      <c r="G38" s="60"/>
      <c r="H38" s="60"/>
      <c r="I38" s="60"/>
      <c r="J38" s="60"/>
      <c r="K38" s="75"/>
      <c r="L38" s="60"/>
      <c r="M38" s="60"/>
      <c r="N38" s="60"/>
      <c r="O38" s="60"/>
      <c r="P38" s="76"/>
      <c r="Q38" s="6"/>
    </row>
    <row r="39" spans="2:17" ht="15">
      <c r="B39" s="28">
        <v>22</v>
      </c>
      <c r="C39" s="58" t="s">
        <v>71</v>
      </c>
      <c r="D39" s="59" t="s">
        <v>12</v>
      </c>
      <c r="E39" s="56">
        <v>2</v>
      </c>
      <c r="F39" s="60"/>
      <c r="G39" s="60"/>
      <c r="H39" s="60"/>
      <c r="I39" s="60"/>
      <c r="J39" s="60"/>
      <c r="K39" s="75">
        <f>H39+I39+J39</f>
        <v>0</v>
      </c>
      <c r="L39" s="60">
        <f>ROUND(E39*F39,2)</f>
        <v>0</v>
      </c>
      <c r="M39" s="60">
        <f>ROUND(E39*H39,2)</f>
        <v>0</v>
      </c>
      <c r="N39" s="60">
        <f>ROUND(E39*I39,2)</f>
        <v>0</v>
      </c>
      <c r="O39" s="60">
        <f>ROUND(E39*J39,2)</f>
        <v>0</v>
      </c>
      <c r="P39" s="76">
        <f>O39+N39+M39</f>
        <v>0</v>
      </c>
      <c r="Q39" s="6"/>
    </row>
    <row r="40" spans="2:16" ht="15">
      <c r="B40" s="28"/>
      <c r="C40" s="61" t="s">
        <v>13</v>
      </c>
      <c r="D40" s="59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76"/>
    </row>
    <row r="41" spans="2:18" ht="15">
      <c r="B41" s="28">
        <v>23</v>
      </c>
      <c r="C41" s="58" t="s">
        <v>14</v>
      </c>
      <c r="D41" s="59" t="s">
        <v>12</v>
      </c>
      <c r="E41" s="56">
        <v>1</v>
      </c>
      <c r="F41" s="60"/>
      <c r="G41" s="60"/>
      <c r="H41" s="60"/>
      <c r="I41" s="60"/>
      <c r="J41" s="60"/>
      <c r="K41" s="60">
        <f aca="true" t="shared" si="12" ref="K41:K46">H41+I41+J41</f>
        <v>0</v>
      </c>
      <c r="L41" s="60">
        <f aca="true" t="shared" si="13" ref="L41:L46">ROUND(E41*F41,2)</f>
        <v>0</v>
      </c>
      <c r="M41" s="60">
        <f aca="true" t="shared" si="14" ref="M41:M46">ROUND(E41*H41,2)</f>
        <v>0</v>
      </c>
      <c r="N41" s="60">
        <f aca="true" t="shared" si="15" ref="N41:N46">ROUND(E41*I41,2)</f>
        <v>0</v>
      </c>
      <c r="O41" s="60">
        <f aca="true" t="shared" si="16" ref="O41:O46">ROUND(E41*J41,2)</f>
        <v>0</v>
      </c>
      <c r="P41" s="76">
        <f>(O41+N41+M41)*2</f>
        <v>0</v>
      </c>
      <c r="Q41" s="6"/>
      <c r="R41" s="6"/>
    </row>
    <row r="42" spans="2:17" ht="15">
      <c r="B42" s="28">
        <v>24</v>
      </c>
      <c r="C42" s="58" t="s">
        <v>42</v>
      </c>
      <c r="D42" s="59" t="s">
        <v>43</v>
      </c>
      <c r="E42" s="56">
        <v>24</v>
      </c>
      <c r="F42" s="60"/>
      <c r="G42" s="60"/>
      <c r="H42" s="60"/>
      <c r="I42" s="60"/>
      <c r="J42" s="60"/>
      <c r="K42" s="60">
        <f t="shared" si="12"/>
        <v>0</v>
      </c>
      <c r="L42" s="60">
        <f t="shared" si="13"/>
        <v>0</v>
      </c>
      <c r="M42" s="60">
        <f t="shared" si="14"/>
        <v>0</v>
      </c>
      <c r="N42" s="60">
        <f t="shared" si="15"/>
        <v>0</v>
      </c>
      <c r="O42" s="60">
        <f t="shared" si="16"/>
        <v>0</v>
      </c>
      <c r="P42" s="76">
        <f t="shared" si="11"/>
        <v>0</v>
      </c>
      <c r="Q42" s="6"/>
    </row>
    <row r="43" spans="2:16" ht="15">
      <c r="B43" s="28">
        <v>25</v>
      </c>
      <c r="C43" s="58" t="s">
        <v>44</v>
      </c>
      <c r="D43" s="59" t="s">
        <v>4</v>
      </c>
      <c r="E43" s="56">
        <v>200</v>
      </c>
      <c r="F43" s="60"/>
      <c r="G43" s="60"/>
      <c r="H43" s="60"/>
      <c r="I43" s="60"/>
      <c r="J43" s="60"/>
      <c r="K43" s="60">
        <f t="shared" si="12"/>
        <v>0</v>
      </c>
      <c r="L43" s="60">
        <f t="shared" si="13"/>
        <v>0</v>
      </c>
      <c r="M43" s="60">
        <f t="shared" si="14"/>
        <v>0</v>
      </c>
      <c r="N43" s="60">
        <f t="shared" si="15"/>
        <v>0</v>
      </c>
      <c r="O43" s="60">
        <f t="shared" si="16"/>
        <v>0</v>
      </c>
      <c r="P43" s="76">
        <f t="shared" si="11"/>
        <v>0</v>
      </c>
    </row>
    <row r="44" spans="2:17" ht="15">
      <c r="B44" s="28">
        <v>26</v>
      </c>
      <c r="C44" s="58" t="s">
        <v>45</v>
      </c>
      <c r="D44" s="59" t="s">
        <v>4</v>
      </c>
      <c r="E44" s="56">
        <v>100</v>
      </c>
      <c r="F44" s="60"/>
      <c r="G44" s="60"/>
      <c r="H44" s="60"/>
      <c r="I44" s="60"/>
      <c r="J44" s="60"/>
      <c r="K44" s="60">
        <f t="shared" si="12"/>
        <v>0</v>
      </c>
      <c r="L44" s="60">
        <f t="shared" si="13"/>
        <v>0</v>
      </c>
      <c r="M44" s="60">
        <f t="shared" si="14"/>
        <v>0</v>
      </c>
      <c r="N44" s="60">
        <f t="shared" si="15"/>
        <v>0</v>
      </c>
      <c r="O44" s="60">
        <f t="shared" si="16"/>
        <v>0</v>
      </c>
      <c r="P44" s="76">
        <f t="shared" si="11"/>
        <v>0</v>
      </c>
      <c r="Q44" s="6"/>
    </row>
    <row r="45" spans="2:16" ht="15">
      <c r="B45" s="28">
        <v>27</v>
      </c>
      <c r="C45" s="58" t="s">
        <v>76</v>
      </c>
      <c r="D45" s="59" t="s">
        <v>11</v>
      </c>
      <c r="E45" s="56">
        <v>2</v>
      </c>
      <c r="F45" s="60"/>
      <c r="G45" s="60"/>
      <c r="H45" s="60"/>
      <c r="I45" s="60"/>
      <c r="J45" s="60"/>
      <c r="K45" s="60">
        <f t="shared" si="12"/>
        <v>0</v>
      </c>
      <c r="L45" s="60">
        <f t="shared" si="13"/>
        <v>0</v>
      </c>
      <c r="M45" s="60">
        <f t="shared" si="14"/>
        <v>0</v>
      </c>
      <c r="N45" s="60">
        <f t="shared" si="15"/>
        <v>0</v>
      </c>
      <c r="O45" s="60">
        <f t="shared" si="16"/>
        <v>0</v>
      </c>
      <c r="P45" s="76">
        <f t="shared" si="11"/>
        <v>0</v>
      </c>
    </row>
    <row r="46" spans="2:16" ht="15">
      <c r="B46" s="28">
        <v>28</v>
      </c>
      <c r="C46" s="58" t="s">
        <v>86</v>
      </c>
      <c r="D46" s="59" t="s">
        <v>11</v>
      </c>
      <c r="E46" s="56">
        <v>5</v>
      </c>
      <c r="F46" s="60"/>
      <c r="G46" s="60"/>
      <c r="H46" s="60"/>
      <c r="I46" s="60"/>
      <c r="J46" s="60"/>
      <c r="K46" s="60">
        <f t="shared" si="12"/>
        <v>0</v>
      </c>
      <c r="L46" s="60">
        <f t="shared" si="13"/>
        <v>0</v>
      </c>
      <c r="M46" s="60">
        <f t="shared" si="14"/>
        <v>0</v>
      </c>
      <c r="N46" s="60">
        <f t="shared" si="15"/>
        <v>0</v>
      </c>
      <c r="O46" s="60">
        <f t="shared" si="16"/>
        <v>0</v>
      </c>
      <c r="P46" s="76">
        <f t="shared" si="11"/>
        <v>0</v>
      </c>
    </row>
    <row r="47" spans="2:17" ht="15">
      <c r="B47" s="28">
        <v>29</v>
      </c>
      <c r="C47" s="58" t="s">
        <v>84</v>
      </c>
      <c r="D47" s="59" t="s">
        <v>11</v>
      </c>
      <c r="E47" s="56">
        <v>11</v>
      </c>
      <c r="F47" s="60"/>
      <c r="G47" s="60"/>
      <c r="H47" s="60"/>
      <c r="I47" s="60"/>
      <c r="J47" s="60"/>
      <c r="K47" s="60">
        <f aca="true" t="shared" si="17" ref="K47:K57">H47+I47+J47</f>
        <v>0</v>
      </c>
      <c r="L47" s="60">
        <f aca="true" t="shared" si="18" ref="L47:L57">ROUND(E47*F47,2)</f>
        <v>0</v>
      </c>
      <c r="M47" s="60">
        <f aca="true" t="shared" si="19" ref="M47:M57">ROUND(E47*H47,2)</f>
        <v>0</v>
      </c>
      <c r="N47" s="60">
        <f aca="true" t="shared" si="20" ref="N47:N57">ROUND(E47*I47,2)</f>
        <v>0</v>
      </c>
      <c r="O47" s="60">
        <f aca="true" t="shared" si="21" ref="O47:O57">ROUND(E47*J47,2)</f>
        <v>0</v>
      </c>
      <c r="P47" s="76">
        <f aca="true" t="shared" si="22" ref="P47:P57">O47+N47+M47</f>
        <v>0</v>
      </c>
      <c r="Q47" s="6"/>
    </row>
    <row r="48" spans="2:17" ht="15">
      <c r="B48" s="28">
        <v>30</v>
      </c>
      <c r="C48" s="58" t="s">
        <v>72</v>
      </c>
      <c r="D48" s="59" t="s">
        <v>11</v>
      </c>
      <c r="E48" s="56">
        <v>2</v>
      </c>
      <c r="F48" s="60"/>
      <c r="G48" s="60"/>
      <c r="H48" s="60"/>
      <c r="I48" s="60"/>
      <c r="J48" s="60"/>
      <c r="K48" s="60">
        <f>H48+I48+J48</f>
        <v>0</v>
      </c>
      <c r="L48" s="60">
        <f>ROUND(E48*F48,2)</f>
        <v>0</v>
      </c>
      <c r="M48" s="60">
        <f>ROUND(E48*H48,2)</f>
        <v>0</v>
      </c>
      <c r="N48" s="60">
        <f>ROUND(E48*I48,2)</f>
        <v>0</v>
      </c>
      <c r="O48" s="60">
        <f>ROUND(E48*J48,2)</f>
        <v>0</v>
      </c>
      <c r="P48" s="76">
        <f t="shared" si="22"/>
        <v>0</v>
      </c>
      <c r="Q48" s="6"/>
    </row>
    <row r="49" spans="2:17" ht="15">
      <c r="B49" s="28"/>
      <c r="C49" s="61" t="s">
        <v>46</v>
      </c>
      <c r="D49" s="59"/>
      <c r="E49" s="56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76"/>
      <c r="Q49" s="6"/>
    </row>
    <row r="50" spans="2:17" ht="15">
      <c r="B50" s="28">
        <v>31</v>
      </c>
      <c r="C50" s="58" t="s">
        <v>47</v>
      </c>
      <c r="D50" s="59" t="s">
        <v>12</v>
      </c>
      <c r="E50" s="56">
        <v>1</v>
      </c>
      <c r="F50" s="60"/>
      <c r="G50" s="60"/>
      <c r="H50" s="60"/>
      <c r="I50" s="60"/>
      <c r="J50" s="60"/>
      <c r="K50" s="60">
        <f t="shared" si="17"/>
        <v>0</v>
      </c>
      <c r="L50" s="60">
        <f t="shared" si="18"/>
        <v>0</v>
      </c>
      <c r="M50" s="60">
        <f t="shared" si="19"/>
        <v>0</v>
      </c>
      <c r="N50" s="60">
        <f t="shared" si="20"/>
        <v>0</v>
      </c>
      <c r="O50" s="60">
        <f t="shared" si="21"/>
        <v>0</v>
      </c>
      <c r="P50" s="76">
        <f t="shared" si="22"/>
        <v>0</v>
      </c>
      <c r="Q50" s="6"/>
    </row>
    <row r="51" spans="2:17" ht="15">
      <c r="B51" s="28"/>
      <c r="C51" s="61" t="s">
        <v>15</v>
      </c>
      <c r="D51" s="59"/>
      <c r="E51" s="56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76"/>
      <c r="Q51" s="6"/>
    </row>
    <row r="52" spans="2:17" ht="25.5">
      <c r="B52" s="28">
        <v>32</v>
      </c>
      <c r="C52" s="58" t="s">
        <v>48</v>
      </c>
      <c r="D52" s="59" t="s">
        <v>12</v>
      </c>
      <c r="E52" s="56">
        <v>8</v>
      </c>
      <c r="F52" s="60"/>
      <c r="G52" s="60"/>
      <c r="H52" s="60"/>
      <c r="I52" s="60"/>
      <c r="J52" s="60"/>
      <c r="K52" s="60">
        <f t="shared" si="17"/>
        <v>0</v>
      </c>
      <c r="L52" s="60">
        <f t="shared" si="18"/>
        <v>0</v>
      </c>
      <c r="M52" s="60">
        <f t="shared" si="19"/>
        <v>0</v>
      </c>
      <c r="N52" s="60">
        <f t="shared" si="20"/>
        <v>0</v>
      </c>
      <c r="O52" s="60">
        <f t="shared" si="21"/>
        <v>0</v>
      </c>
      <c r="P52" s="76">
        <f t="shared" si="22"/>
        <v>0</v>
      </c>
      <c r="Q52" s="6"/>
    </row>
    <row r="53" spans="2:17" ht="15">
      <c r="B53" s="28">
        <v>33</v>
      </c>
      <c r="C53" s="58" t="s">
        <v>49</v>
      </c>
      <c r="D53" s="59" t="s">
        <v>4</v>
      </c>
      <c r="E53" s="56">
        <v>100</v>
      </c>
      <c r="F53" s="60"/>
      <c r="G53" s="60"/>
      <c r="H53" s="60"/>
      <c r="I53" s="60"/>
      <c r="J53" s="60"/>
      <c r="K53" s="60">
        <f t="shared" si="17"/>
        <v>0</v>
      </c>
      <c r="L53" s="60">
        <f t="shared" si="18"/>
        <v>0</v>
      </c>
      <c r="M53" s="60">
        <f t="shared" si="19"/>
        <v>0</v>
      </c>
      <c r="N53" s="60">
        <f t="shared" si="20"/>
        <v>0</v>
      </c>
      <c r="O53" s="60">
        <f t="shared" si="21"/>
        <v>0</v>
      </c>
      <c r="P53" s="76">
        <f t="shared" si="22"/>
        <v>0</v>
      </c>
      <c r="Q53" s="6"/>
    </row>
    <row r="54" spans="2:16" ht="15">
      <c r="B54" s="28">
        <v>34</v>
      </c>
      <c r="C54" s="58" t="s">
        <v>16</v>
      </c>
      <c r="D54" s="59" t="s">
        <v>12</v>
      </c>
      <c r="E54" s="56">
        <v>1</v>
      </c>
      <c r="F54" s="60"/>
      <c r="G54" s="60"/>
      <c r="H54" s="60"/>
      <c r="I54" s="60"/>
      <c r="J54" s="60"/>
      <c r="K54" s="60">
        <f t="shared" si="17"/>
        <v>0</v>
      </c>
      <c r="L54" s="60">
        <f t="shared" si="18"/>
        <v>0</v>
      </c>
      <c r="M54" s="60">
        <f t="shared" si="19"/>
        <v>0</v>
      </c>
      <c r="N54" s="60">
        <f t="shared" si="20"/>
        <v>0</v>
      </c>
      <c r="O54" s="60">
        <f t="shared" si="21"/>
        <v>0</v>
      </c>
      <c r="P54" s="76">
        <f t="shared" si="22"/>
        <v>0</v>
      </c>
    </row>
    <row r="55" spans="2:16" ht="15">
      <c r="B55" s="28">
        <v>35</v>
      </c>
      <c r="C55" s="58" t="s">
        <v>50</v>
      </c>
      <c r="D55" s="59" t="s">
        <v>12</v>
      </c>
      <c r="E55" s="56">
        <v>1</v>
      </c>
      <c r="F55" s="60"/>
      <c r="G55" s="60"/>
      <c r="H55" s="60"/>
      <c r="I55" s="60"/>
      <c r="J55" s="60"/>
      <c r="K55" s="60">
        <f t="shared" si="17"/>
        <v>0</v>
      </c>
      <c r="L55" s="60">
        <f t="shared" si="18"/>
        <v>0</v>
      </c>
      <c r="M55" s="60">
        <f t="shared" si="19"/>
        <v>0</v>
      </c>
      <c r="N55" s="60">
        <f t="shared" si="20"/>
        <v>0</v>
      </c>
      <c r="O55" s="60">
        <f t="shared" si="21"/>
        <v>0</v>
      </c>
      <c r="P55" s="76">
        <f t="shared" si="22"/>
        <v>0</v>
      </c>
    </row>
    <row r="56" spans="2:16" ht="15">
      <c r="B56" s="28">
        <v>36</v>
      </c>
      <c r="C56" s="58" t="s">
        <v>69</v>
      </c>
      <c r="D56" s="59" t="s">
        <v>12</v>
      </c>
      <c r="E56" s="56">
        <v>1</v>
      </c>
      <c r="F56" s="60"/>
      <c r="G56" s="60"/>
      <c r="H56" s="60"/>
      <c r="I56" s="60"/>
      <c r="J56" s="60"/>
      <c r="K56" s="60">
        <f t="shared" si="17"/>
        <v>0</v>
      </c>
      <c r="L56" s="60">
        <f>ROUND(E56*F56,2)</f>
        <v>0</v>
      </c>
      <c r="M56" s="60">
        <f>ROUND(E56*H56,2)</f>
        <v>0</v>
      </c>
      <c r="N56" s="60">
        <f>ROUND(E56*I56,2)</f>
        <v>0</v>
      </c>
      <c r="O56" s="60">
        <f>ROUND(E56*J56,2)</f>
        <v>0</v>
      </c>
      <c r="P56" s="76">
        <f t="shared" si="22"/>
        <v>0</v>
      </c>
    </row>
    <row r="57" spans="2:16" ht="15">
      <c r="B57" s="28">
        <v>37</v>
      </c>
      <c r="C57" s="97" t="s">
        <v>17</v>
      </c>
      <c r="D57" s="98" t="s">
        <v>12</v>
      </c>
      <c r="E57" s="62">
        <v>1</v>
      </c>
      <c r="F57" s="60"/>
      <c r="G57" s="60"/>
      <c r="H57" s="60"/>
      <c r="I57" s="60"/>
      <c r="J57" s="60"/>
      <c r="K57" s="60">
        <f t="shared" si="17"/>
        <v>0</v>
      </c>
      <c r="L57" s="60">
        <f t="shared" si="18"/>
        <v>0</v>
      </c>
      <c r="M57" s="60">
        <f t="shared" si="19"/>
        <v>0</v>
      </c>
      <c r="N57" s="60">
        <f t="shared" si="20"/>
        <v>0</v>
      </c>
      <c r="O57" s="60">
        <f t="shared" si="21"/>
        <v>0</v>
      </c>
      <c r="P57" s="76">
        <f t="shared" si="22"/>
        <v>0</v>
      </c>
    </row>
    <row r="58" spans="2:16" ht="15.75" thickBot="1">
      <c r="B58" s="28">
        <v>38</v>
      </c>
      <c r="C58" s="63" t="s">
        <v>18</v>
      </c>
      <c r="D58" s="64" t="s">
        <v>19</v>
      </c>
      <c r="E58" s="65">
        <v>1</v>
      </c>
      <c r="F58" s="66"/>
      <c r="G58" s="66"/>
      <c r="H58" s="66"/>
      <c r="I58" s="66"/>
      <c r="J58" s="66"/>
      <c r="K58" s="66">
        <f>H58+I58+J58</f>
        <v>0</v>
      </c>
      <c r="L58" s="60">
        <f>ROUND(E58*F58,2)</f>
        <v>0</v>
      </c>
      <c r="M58" s="60">
        <f>ROUND(E58*H58,2)</f>
        <v>0</v>
      </c>
      <c r="N58" s="60">
        <f>ROUND(E58*I58,2)</f>
        <v>0</v>
      </c>
      <c r="O58" s="60">
        <f>ROUND(E58*J58,2)</f>
        <v>0</v>
      </c>
      <c r="P58" s="76">
        <f>O58+N58+M58</f>
        <v>0</v>
      </c>
    </row>
    <row r="59" spans="2:16" ht="15.75" thickBot="1">
      <c r="B59" s="45"/>
      <c r="C59" s="46" t="s">
        <v>20</v>
      </c>
      <c r="D59" s="46" t="s">
        <v>60</v>
      </c>
      <c r="E59" s="47"/>
      <c r="F59" s="48"/>
      <c r="G59" s="48"/>
      <c r="H59" s="48"/>
      <c r="I59" s="48"/>
      <c r="J59" s="48"/>
      <c r="K59" s="48"/>
      <c r="L59" s="49">
        <f>SUM(L14:L58)</f>
        <v>0</v>
      </c>
      <c r="M59" s="49">
        <f>SUM(M14:M58)</f>
        <v>0</v>
      </c>
      <c r="N59" s="49">
        <f>SUM(N14:N58)</f>
        <v>0</v>
      </c>
      <c r="O59" s="49">
        <f>SUM(O14:O58)</f>
        <v>0</v>
      </c>
      <c r="P59" s="49">
        <f>SUM(P14:P58)</f>
        <v>0</v>
      </c>
    </row>
    <row r="60" spans="2:16" ht="15">
      <c r="B60" s="29"/>
      <c r="C60" s="102" t="s">
        <v>59</v>
      </c>
      <c r="D60" s="103"/>
      <c r="E60" s="103"/>
      <c r="F60" s="103"/>
      <c r="G60" s="103"/>
      <c r="H60" s="103"/>
      <c r="I60" s="103"/>
      <c r="J60" s="103"/>
      <c r="K60" s="104"/>
      <c r="L60" s="41"/>
      <c r="M60" s="42"/>
      <c r="N60" s="43"/>
      <c r="O60" s="44"/>
      <c r="P60" s="35">
        <f>N60</f>
        <v>0</v>
      </c>
    </row>
    <row r="61" spans="2:16" ht="15.75" thickBot="1">
      <c r="B61" s="36"/>
      <c r="C61" s="131" t="s">
        <v>21</v>
      </c>
      <c r="D61" s="132"/>
      <c r="E61" s="132"/>
      <c r="F61" s="132"/>
      <c r="G61" s="132"/>
      <c r="H61" s="132"/>
      <c r="I61" s="132"/>
      <c r="J61" s="132"/>
      <c r="K61" s="133"/>
      <c r="L61" s="37"/>
      <c r="M61" s="38"/>
      <c r="N61" s="39"/>
      <c r="O61" s="39"/>
      <c r="P61" s="40">
        <f>P59+P60</f>
        <v>0</v>
      </c>
    </row>
    <row r="62" spans="2:16" ht="15">
      <c r="B62" s="29"/>
      <c r="C62" s="102" t="s">
        <v>32</v>
      </c>
      <c r="D62" s="103"/>
      <c r="E62" s="103"/>
      <c r="F62" s="103"/>
      <c r="G62" s="103"/>
      <c r="H62" s="103"/>
      <c r="I62" s="103"/>
      <c r="J62" s="103"/>
      <c r="K62" s="104"/>
      <c r="L62" s="33">
        <v>0</v>
      </c>
      <c r="M62" s="34"/>
      <c r="N62" s="18"/>
      <c r="O62" s="18"/>
      <c r="P62" s="35">
        <f>P61*0.1</f>
        <v>0</v>
      </c>
    </row>
    <row r="63" spans="2:16" ht="15">
      <c r="B63" s="17"/>
      <c r="C63" s="125" t="s">
        <v>22</v>
      </c>
      <c r="D63" s="126"/>
      <c r="E63" s="126"/>
      <c r="F63" s="126"/>
      <c r="G63" s="126"/>
      <c r="H63" s="126"/>
      <c r="I63" s="126"/>
      <c r="J63" s="126"/>
      <c r="K63" s="127"/>
      <c r="L63" s="27">
        <v>0</v>
      </c>
      <c r="M63" s="26"/>
      <c r="N63" s="20"/>
      <c r="O63" s="20"/>
      <c r="P63" s="19">
        <f>P61*0.04</f>
        <v>0</v>
      </c>
    </row>
    <row r="64" spans="2:16" ht="15.75" thickBot="1">
      <c r="B64" s="50"/>
      <c r="C64" s="128" t="s">
        <v>37</v>
      </c>
      <c r="D64" s="129"/>
      <c r="E64" s="129"/>
      <c r="F64" s="129"/>
      <c r="G64" s="129"/>
      <c r="H64" s="129"/>
      <c r="I64" s="129"/>
      <c r="J64" s="129"/>
      <c r="K64" s="130"/>
      <c r="L64" s="72">
        <v>0.2359</v>
      </c>
      <c r="M64" s="51"/>
      <c r="N64" s="51"/>
      <c r="O64" s="51"/>
      <c r="P64" s="52">
        <f>M59*0.2359</f>
        <v>0</v>
      </c>
    </row>
    <row r="65" spans="2:16" ht="15">
      <c r="B65" s="120" t="s">
        <v>23</v>
      </c>
      <c r="C65" s="121"/>
      <c r="D65" s="121"/>
      <c r="E65" s="121"/>
      <c r="F65" s="121"/>
      <c r="G65" s="121"/>
      <c r="H65" s="121"/>
      <c r="I65" s="121"/>
      <c r="J65" s="121"/>
      <c r="K65" s="99"/>
      <c r="L65" s="53"/>
      <c r="M65" s="53"/>
      <c r="N65" s="53"/>
      <c r="O65" s="53"/>
      <c r="P65" s="54">
        <f>P64+P63+P62+P61</f>
        <v>0</v>
      </c>
    </row>
    <row r="66" spans="2:16" ht="15">
      <c r="B66" s="122" t="s">
        <v>24</v>
      </c>
      <c r="C66" s="123"/>
      <c r="D66" s="123"/>
      <c r="E66" s="123"/>
      <c r="F66" s="123"/>
      <c r="G66" s="123"/>
      <c r="H66" s="123"/>
      <c r="I66" s="123"/>
      <c r="J66" s="123"/>
      <c r="K66" s="124"/>
      <c r="L66" s="22">
        <v>0.21</v>
      </c>
      <c r="M66" s="21"/>
      <c r="N66" s="21"/>
      <c r="O66" s="21"/>
      <c r="P66" s="24">
        <f>P65*0.21</f>
        <v>0</v>
      </c>
    </row>
    <row r="67" spans="2:16" ht="15.75" thickBot="1">
      <c r="B67" s="117" t="s">
        <v>25</v>
      </c>
      <c r="C67" s="118"/>
      <c r="D67" s="118"/>
      <c r="E67" s="118"/>
      <c r="F67" s="118"/>
      <c r="G67" s="118"/>
      <c r="H67" s="118"/>
      <c r="I67" s="118"/>
      <c r="J67" s="118"/>
      <c r="K67" s="119"/>
      <c r="L67" s="23"/>
      <c r="M67" s="23"/>
      <c r="N67" s="23"/>
      <c r="O67" s="23"/>
      <c r="P67" s="25">
        <f>P65+P66</f>
        <v>0</v>
      </c>
    </row>
    <row r="70" spans="2:3" ht="15">
      <c r="B70" s="67" t="s">
        <v>58</v>
      </c>
      <c r="C70" s="68"/>
    </row>
    <row r="71" spans="2:3" ht="15">
      <c r="B71" s="69" t="s">
        <v>85</v>
      </c>
      <c r="C71" s="68"/>
    </row>
    <row r="72" spans="2:3" ht="15">
      <c r="B72" s="70"/>
      <c r="C72" s="68"/>
    </row>
    <row r="73" spans="2:3" ht="15">
      <c r="B73" s="70" t="s">
        <v>89</v>
      </c>
      <c r="C73" s="71"/>
    </row>
  </sheetData>
  <sheetProtection/>
  <mergeCells count="20">
    <mergeCell ref="B1:L1"/>
    <mergeCell ref="M7:O7"/>
    <mergeCell ref="B67:K67"/>
    <mergeCell ref="B65:K65"/>
    <mergeCell ref="B66:K66"/>
    <mergeCell ref="C63:K63"/>
    <mergeCell ref="C64:K64"/>
    <mergeCell ref="C61:K61"/>
    <mergeCell ref="C62:K62"/>
    <mergeCell ref="M8:P8"/>
    <mergeCell ref="B2:H2"/>
    <mergeCell ref="C60:K60"/>
    <mergeCell ref="E9:E10"/>
    <mergeCell ref="D9:D10"/>
    <mergeCell ref="C9:C10"/>
    <mergeCell ref="B5:Q5"/>
    <mergeCell ref="L9:P9"/>
    <mergeCell ref="E6:L6"/>
    <mergeCell ref="F9:K9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"/>
  <sheetViews>
    <sheetView workbookViewId="0" topLeftCell="A1">
      <selection activeCell="Z9" sqref="Z9"/>
    </sheetView>
  </sheetViews>
  <sheetFormatPr defaultColWidth="9.140625" defaultRowHeight="15"/>
  <cols>
    <col min="5" max="5" width="0" style="0" hidden="1" customWidth="1"/>
    <col min="7" max="7" width="0" style="0" hidden="1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2" spans="1:22" ht="15.75" thickBot="1">
      <c r="A2" s="157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15.75" thickBot="1">
      <c r="A3" s="158" t="s">
        <v>78</v>
      </c>
      <c r="B3" s="161" t="s">
        <v>0</v>
      </c>
      <c r="C3" s="162"/>
      <c r="D3" s="167" t="s">
        <v>79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9"/>
    </row>
    <row r="4" spans="1:22" ht="15.75" thickBot="1">
      <c r="A4" s="159"/>
      <c r="B4" s="163"/>
      <c r="C4" s="164"/>
      <c r="D4" s="167" t="s">
        <v>80</v>
      </c>
      <c r="E4" s="168"/>
      <c r="F4" s="168"/>
      <c r="G4" s="168"/>
      <c r="H4" s="168"/>
      <c r="I4" s="168"/>
      <c r="J4" s="168"/>
      <c r="K4" s="170"/>
      <c r="L4" s="171" t="s">
        <v>80</v>
      </c>
      <c r="M4" s="168"/>
      <c r="N4" s="168"/>
      <c r="O4" s="168"/>
      <c r="P4" s="168"/>
      <c r="Q4" s="168"/>
      <c r="R4" s="170"/>
      <c r="S4" s="171" t="s">
        <v>80</v>
      </c>
      <c r="T4" s="168"/>
      <c r="U4" s="168"/>
      <c r="V4" s="170"/>
    </row>
    <row r="5" spans="1:22" ht="15.75" thickBot="1">
      <c r="A5" s="160"/>
      <c r="B5" s="165"/>
      <c r="C5" s="166"/>
      <c r="D5" s="154">
        <v>1</v>
      </c>
      <c r="E5" s="155"/>
      <c r="F5" s="154">
        <v>2</v>
      </c>
      <c r="G5" s="155"/>
      <c r="H5" s="154">
        <v>3</v>
      </c>
      <c r="I5" s="155"/>
      <c r="J5" s="154">
        <v>4</v>
      </c>
      <c r="K5" s="155"/>
      <c r="L5" s="154">
        <v>1</v>
      </c>
      <c r="M5" s="155"/>
      <c r="N5" s="154">
        <v>2</v>
      </c>
      <c r="O5" s="156"/>
      <c r="P5" s="154">
        <v>3</v>
      </c>
      <c r="Q5" s="155"/>
      <c r="R5" s="85">
        <v>4</v>
      </c>
      <c r="S5" s="78">
        <v>1</v>
      </c>
      <c r="T5" s="78">
        <v>2</v>
      </c>
      <c r="U5" s="78">
        <v>3</v>
      </c>
      <c r="V5" s="78">
        <v>4</v>
      </c>
    </row>
    <row r="6" spans="1:22" ht="15.75" thickBot="1">
      <c r="A6" s="79"/>
      <c r="B6" s="152"/>
      <c r="C6" s="153"/>
      <c r="D6" s="149"/>
      <c r="E6" s="150"/>
      <c r="F6" s="151"/>
      <c r="G6" s="150"/>
      <c r="H6" s="142"/>
      <c r="I6" s="143"/>
      <c r="J6" s="142"/>
      <c r="K6" s="143"/>
      <c r="L6" s="142"/>
      <c r="M6" s="143"/>
      <c r="N6" s="142"/>
      <c r="O6" s="144"/>
      <c r="P6" s="145"/>
      <c r="Q6" s="146"/>
      <c r="R6" s="86"/>
      <c r="S6" s="80"/>
      <c r="T6" s="80"/>
      <c r="U6" s="80"/>
      <c r="V6" s="80"/>
    </row>
    <row r="7" spans="1:22" ht="15.75" thickBot="1">
      <c r="A7" s="79"/>
      <c r="B7" s="147"/>
      <c r="C7" s="148"/>
      <c r="D7" s="149"/>
      <c r="E7" s="150"/>
      <c r="F7" s="151"/>
      <c r="G7" s="150"/>
      <c r="H7" s="142"/>
      <c r="I7" s="143"/>
      <c r="J7" s="142"/>
      <c r="K7" s="143"/>
      <c r="L7" s="142"/>
      <c r="M7" s="143"/>
      <c r="N7" s="142"/>
      <c r="O7" s="144"/>
      <c r="P7" s="145"/>
      <c r="Q7" s="146"/>
      <c r="R7" s="81"/>
      <c r="S7" s="82"/>
      <c r="T7" s="82"/>
      <c r="U7" s="82"/>
      <c r="V7" s="82"/>
    </row>
    <row r="8" spans="1:22" ht="15.75" thickBot="1">
      <c r="A8" s="79"/>
      <c r="B8" s="147"/>
      <c r="C8" s="148"/>
      <c r="D8" s="149"/>
      <c r="E8" s="150"/>
      <c r="F8" s="151"/>
      <c r="G8" s="150"/>
      <c r="H8" s="142"/>
      <c r="I8" s="143"/>
      <c r="J8" s="142"/>
      <c r="K8" s="143"/>
      <c r="L8" s="142"/>
      <c r="M8" s="143"/>
      <c r="N8" s="142"/>
      <c r="O8" s="144"/>
      <c r="P8" s="145"/>
      <c r="Q8" s="146"/>
      <c r="R8" s="81"/>
      <c r="S8" s="82"/>
      <c r="T8" s="82"/>
      <c r="U8" s="82"/>
      <c r="V8" s="82"/>
    </row>
    <row r="9" spans="1:22" ht="15.75" thickBot="1">
      <c r="A9" s="79"/>
      <c r="B9" s="147"/>
      <c r="C9" s="148"/>
      <c r="D9" s="145"/>
      <c r="E9" s="143"/>
      <c r="F9" s="142"/>
      <c r="G9" s="143"/>
      <c r="H9" s="142"/>
      <c r="I9" s="143"/>
      <c r="J9" s="142"/>
      <c r="K9" s="143"/>
      <c r="L9" s="142"/>
      <c r="M9" s="143"/>
      <c r="N9" s="142"/>
      <c r="O9" s="144"/>
      <c r="P9" s="145"/>
      <c r="Q9" s="146"/>
      <c r="R9" s="81"/>
      <c r="S9" s="82"/>
      <c r="T9" s="82"/>
      <c r="U9" s="82"/>
      <c r="V9" s="82"/>
    </row>
    <row r="10" spans="1:22" ht="15.75" thickBot="1">
      <c r="A10" s="79"/>
      <c r="B10" s="147"/>
      <c r="C10" s="148"/>
      <c r="D10" s="145"/>
      <c r="E10" s="143"/>
      <c r="F10" s="142"/>
      <c r="G10" s="143"/>
      <c r="H10" s="142"/>
      <c r="I10" s="143"/>
      <c r="J10" s="142"/>
      <c r="K10" s="143"/>
      <c r="L10" s="142"/>
      <c r="M10" s="143"/>
      <c r="N10" s="142"/>
      <c r="O10" s="144"/>
      <c r="P10" s="145"/>
      <c r="Q10" s="146"/>
      <c r="R10" s="81"/>
      <c r="S10" s="82"/>
      <c r="T10" s="82"/>
      <c r="U10" s="82"/>
      <c r="V10" s="82"/>
    </row>
    <row r="11" spans="1:22" ht="15.75" thickBot="1">
      <c r="A11" s="79"/>
      <c r="B11" s="147"/>
      <c r="C11" s="148"/>
      <c r="D11" s="145"/>
      <c r="E11" s="143"/>
      <c r="F11" s="142"/>
      <c r="G11" s="143"/>
      <c r="H11" s="142"/>
      <c r="I11" s="143"/>
      <c r="J11" s="142"/>
      <c r="K11" s="143"/>
      <c r="L11" s="142"/>
      <c r="M11" s="143"/>
      <c r="N11" s="142"/>
      <c r="O11" s="144"/>
      <c r="P11" s="145"/>
      <c r="Q11" s="146"/>
      <c r="R11" s="81"/>
      <c r="S11" s="82"/>
      <c r="T11" s="82"/>
      <c r="U11" s="82"/>
      <c r="V11" s="82"/>
    </row>
    <row r="12" spans="1:22" ht="15.75" thickBot="1">
      <c r="A12" s="79"/>
      <c r="B12" s="147"/>
      <c r="C12" s="148"/>
      <c r="D12" s="145"/>
      <c r="E12" s="143"/>
      <c r="F12" s="142"/>
      <c r="G12" s="143"/>
      <c r="H12" s="142"/>
      <c r="I12" s="143"/>
      <c r="J12" s="142"/>
      <c r="K12" s="143"/>
      <c r="L12" s="142"/>
      <c r="M12" s="143"/>
      <c r="N12" s="142"/>
      <c r="O12" s="144"/>
      <c r="P12" s="145"/>
      <c r="Q12" s="146"/>
      <c r="R12" s="81"/>
      <c r="S12" s="82"/>
      <c r="T12" s="82"/>
      <c r="U12" s="82"/>
      <c r="V12" s="82"/>
    </row>
    <row r="13" spans="1:22" ht="15.75" thickBot="1">
      <c r="A13" s="79"/>
      <c r="B13" s="147"/>
      <c r="C13" s="148"/>
      <c r="D13" s="145"/>
      <c r="E13" s="143"/>
      <c r="F13" s="142"/>
      <c r="G13" s="143"/>
      <c r="H13" s="142"/>
      <c r="I13" s="143"/>
      <c r="J13" s="142"/>
      <c r="K13" s="143"/>
      <c r="L13" s="142"/>
      <c r="M13" s="143"/>
      <c r="N13" s="142"/>
      <c r="O13" s="144"/>
      <c r="P13" s="145"/>
      <c r="Q13" s="146"/>
      <c r="R13" s="81"/>
      <c r="S13" s="82"/>
      <c r="T13" s="82"/>
      <c r="U13" s="82"/>
      <c r="V13" s="82"/>
    </row>
    <row r="14" spans="1:22" ht="15.75" thickBot="1">
      <c r="A14" s="79"/>
      <c r="B14" s="147"/>
      <c r="C14" s="148"/>
      <c r="D14" s="145"/>
      <c r="E14" s="143"/>
      <c r="F14" s="142"/>
      <c r="G14" s="143"/>
      <c r="H14" s="142"/>
      <c r="I14" s="143"/>
      <c r="J14" s="142"/>
      <c r="K14" s="143"/>
      <c r="L14" s="142"/>
      <c r="M14" s="143"/>
      <c r="N14" s="142"/>
      <c r="O14" s="144"/>
      <c r="P14" s="145"/>
      <c r="Q14" s="146"/>
      <c r="R14" s="81"/>
      <c r="S14" s="82"/>
      <c r="T14" s="82"/>
      <c r="U14" s="82"/>
      <c r="V14" s="82"/>
    </row>
    <row r="15" spans="1:22" ht="15.75" thickBot="1">
      <c r="A15" s="79"/>
      <c r="B15" s="147"/>
      <c r="C15" s="148"/>
      <c r="D15" s="145"/>
      <c r="E15" s="143"/>
      <c r="F15" s="142"/>
      <c r="G15" s="143"/>
      <c r="H15" s="142"/>
      <c r="I15" s="143"/>
      <c r="J15" s="142"/>
      <c r="K15" s="143"/>
      <c r="L15" s="142"/>
      <c r="M15" s="143"/>
      <c r="N15" s="142"/>
      <c r="O15" s="144"/>
      <c r="P15" s="145"/>
      <c r="Q15" s="146"/>
      <c r="R15" s="81"/>
      <c r="S15" s="82"/>
      <c r="T15" s="82"/>
      <c r="U15" s="82"/>
      <c r="V15" s="82"/>
    </row>
    <row r="16" spans="1:22" ht="15.75" thickBot="1">
      <c r="A16" s="79"/>
      <c r="B16" s="147" t="s">
        <v>81</v>
      </c>
      <c r="C16" s="148"/>
      <c r="D16" s="145"/>
      <c r="E16" s="143"/>
      <c r="F16" s="142"/>
      <c r="G16" s="143"/>
      <c r="H16" s="142"/>
      <c r="I16" s="143"/>
      <c r="J16" s="142"/>
      <c r="K16" s="143"/>
      <c r="L16" s="142"/>
      <c r="M16" s="143"/>
      <c r="N16" s="142"/>
      <c r="O16" s="144"/>
      <c r="P16" s="145"/>
      <c r="Q16" s="146"/>
      <c r="R16" s="81"/>
      <c r="S16" s="82"/>
      <c r="T16" s="82"/>
      <c r="U16" s="82"/>
      <c r="V16" s="82"/>
    </row>
    <row r="17" spans="1:22" ht="15.75">
      <c r="A17" s="140" t="s">
        <v>82</v>
      </c>
      <c r="B17" s="140"/>
      <c r="C17" s="141"/>
      <c r="D17" s="141"/>
      <c r="E17" s="141"/>
      <c r="F17" s="141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7"/>
      <c r="R17" s="137"/>
      <c r="S17" s="137"/>
      <c r="T17" s="137"/>
      <c r="U17" s="137"/>
      <c r="V17" s="137"/>
    </row>
    <row r="18" spans="1:22" ht="15">
      <c r="A18" s="83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8" t="s">
        <v>83</v>
      </c>
      <c r="M18" s="138"/>
      <c r="N18" s="138"/>
      <c r="O18" s="138"/>
      <c r="P18" s="138"/>
      <c r="Q18" s="138"/>
      <c r="R18" s="138"/>
      <c r="S18" s="138"/>
      <c r="T18" s="83"/>
      <c r="U18" s="83"/>
      <c r="V18" s="83"/>
    </row>
    <row r="19" spans="1:22" ht="15">
      <c r="A19" s="83"/>
      <c r="B19" s="136"/>
      <c r="C19" s="136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84"/>
      <c r="S19" s="84"/>
      <c r="T19" s="84"/>
      <c r="U19" s="84"/>
      <c r="V19" s="83"/>
    </row>
  </sheetData>
  <mergeCells count="125">
    <mergeCell ref="A2:V2"/>
    <mergeCell ref="A3:A5"/>
    <mergeCell ref="B3:C5"/>
    <mergeCell ref="D3:V3"/>
    <mergeCell ref="D4:K4"/>
    <mergeCell ref="L4:R4"/>
    <mergeCell ref="S4:V4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O17:P17"/>
    <mergeCell ref="A17:B17"/>
    <mergeCell ref="C17:D17"/>
    <mergeCell ref="E17:F17"/>
    <mergeCell ref="G17:H17"/>
    <mergeCell ref="Q17:V17"/>
    <mergeCell ref="B18:C18"/>
    <mergeCell ref="D18:E18"/>
    <mergeCell ref="F18:G18"/>
    <mergeCell ref="H18:I18"/>
    <mergeCell ref="J18:K18"/>
    <mergeCell ref="L18:S18"/>
    <mergeCell ref="I17:J17"/>
    <mergeCell ref="K17:L17"/>
    <mergeCell ref="M17:N17"/>
    <mergeCell ref="B19:C19"/>
    <mergeCell ref="D19:E19"/>
    <mergeCell ref="F19:G19"/>
    <mergeCell ref="H19:I19"/>
    <mergeCell ref="J19:K19"/>
    <mergeCell ref="L19:M19"/>
    <mergeCell ref="N19:O19"/>
    <mergeCell ref="P19:Q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Ieva</cp:lastModifiedBy>
  <cp:lastPrinted>2014-03-14T14:08:29Z</cp:lastPrinted>
  <dcterms:created xsi:type="dcterms:W3CDTF">2013-07-18T10:42:12Z</dcterms:created>
  <dcterms:modified xsi:type="dcterms:W3CDTF">2014-06-13T08:57:56Z</dcterms:modified>
  <cp:category/>
  <cp:version/>
  <cp:contentType/>
  <cp:contentStatus/>
</cp:coreProperties>
</file>