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710" yWindow="555" windowWidth="11490" windowHeight="12015" tabRatio="624"/>
  </bookViews>
  <sheets>
    <sheet name="KOPT006" sheetId="164" r:id="rId1"/>
    <sheet name="1-BD006" sheetId="165" r:id="rId2"/>
    <sheet name="DEM006" sheetId="168" r:id="rId3"/>
    <sheet name="REN006" sheetId="169" r:id="rId4"/>
    <sheet name="3-BO006" sheetId="177" r:id="rId5"/>
    <sheet name="BO006" sheetId="178" r:id="rId6"/>
  </sheets>
  <definedNames>
    <definedName name="_xlnm.Print_Area" localSheetId="1">'1-BD006'!$A$1:$H$26</definedName>
    <definedName name="_xlnm.Print_Area" localSheetId="4">'3-BO006'!$A$1:$H$25</definedName>
    <definedName name="_xlnm.Print_Area" localSheetId="5">'BO006'!$A$1:$O$26</definedName>
    <definedName name="_xlnm.Print_Area" localSheetId="2">'DEM006'!$A$1:$O$41</definedName>
    <definedName name="_xlnm.Print_Area" localSheetId="0">KOPT006!$A$1:$D$23</definedName>
    <definedName name="_xlnm.Print_Area" localSheetId="3">'REN006'!$A$1:$O$90</definedName>
    <definedName name="_xlnm.Print_Titles" localSheetId="1">'1-BD006'!$8:$11</definedName>
    <definedName name="_xlnm.Print_Titles" localSheetId="4">'3-BO006'!$8:$11</definedName>
    <definedName name="_xlnm.Print_Titles" localSheetId="5">'BO006'!$7:$9</definedName>
    <definedName name="_xlnm.Print_Titles" localSheetId="2">'DEM006'!$7:$9</definedName>
    <definedName name="_xlnm.Print_Titles" localSheetId="0">KOPT006!$7:$10</definedName>
    <definedName name="_xlnm.Print_Titles" localSheetId="3">'REN006'!$7:$9</definedName>
  </definedNames>
  <calcPr calcId="144525" concurrentCalc="0"/>
</workbook>
</file>

<file path=xl/calcChain.xml><?xml version="1.0" encoding="utf-8"?>
<calcChain xmlns="http://schemas.openxmlformats.org/spreadsheetml/2006/main">
  <c r="G23" i="168" l="1"/>
  <c r="J23" i="168"/>
  <c r="K23" i="168"/>
  <c r="L23" i="168"/>
  <c r="M23" i="168"/>
  <c r="N23" i="168"/>
  <c r="O23" i="168"/>
  <c r="G40" i="169"/>
  <c r="L40" i="169"/>
  <c r="M40" i="169"/>
  <c r="N40" i="169"/>
  <c r="O40" i="169"/>
  <c r="K40" i="169"/>
  <c r="J40" i="169"/>
  <c r="G39" i="169"/>
  <c r="L39" i="169"/>
  <c r="M39" i="169"/>
  <c r="N39" i="169"/>
  <c r="O39" i="169"/>
  <c r="K39" i="169"/>
  <c r="J39" i="169"/>
  <c r="G38" i="169"/>
  <c r="L38" i="169"/>
  <c r="M38" i="169"/>
  <c r="N38" i="169"/>
  <c r="O38" i="169"/>
  <c r="K38" i="169"/>
  <c r="J38" i="169"/>
  <c r="G77" i="169"/>
  <c r="J77" i="169"/>
  <c r="K77" i="169"/>
  <c r="L77" i="169"/>
  <c r="M77" i="169"/>
  <c r="N77" i="169"/>
  <c r="O77" i="169"/>
  <c r="G78" i="169"/>
  <c r="J78" i="169"/>
  <c r="K78" i="169"/>
  <c r="L78" i="169"/>
  <c r="M78" i="169"/>
  <c r="N78" i="169"/>
  <c r="O78" i="169"/>
  <c r="G20" i="168"/>
  <c r="L20" i="168"/>
  <c r="M20" i="168"/>
  <c r="N20" i="168"/>
  <c r="O20" i="168"/>
  <c r="K20" i="168"/>
  <c r="J20" i="168"/>
  <c r="G12" i="168"/>
  <c r="G34" i="169"/>
  <c r="J34" i="169"/>
  <c r="K34" i="169"/>
  <c r="L34" i="169"/>
  <c r="M34" i="169"/>
  <c r="N34" i="169"/>
  <c r="O34" i="169"/>
  <c r="M17" i="178"/>
  <c r="O17" i="178"/>
  <c r="J17" i="178"/>
  <c r="M16" i="178"/>
  <c r="K16" i="178"/>
  <c r="G16" i="178"/>
  <c r="M15" i="178"/>
  <c r="G15" i="178"/>
  <c r="L15" i="178"/>
  <c r="K15" i="178"/>
  <c r="G14" i="178"/>
  <c r="L14" i="178"/>
  <c r="M14" i="178"/>
  <c r="N14" i="178"/>
  <c r="O14" i="178"/>
  <c r="K14" i="178"/>
  <c r="J14" i="178"/>
  <c r="N13" i="178"/>
  <c r="G13" i="178"/>
  <c r="L13" i="178"/>
  <c r="M13" i="178"/>
  <c r="O13" i="178"/>
  <c r="K13" i="178"/>
  <c r="J13" i="178"/>
  <c r="M12" i="178"/>
  <c r="K12" i="178"/>
  <c r="G12" i="178"/>
  <c r="N12" i="178"/>
  <c r="L12" i="178"/>
  <c r="M11" i="178"/>
  <c r="K11" i="178"/>
  <c r="G11" i="178"/>
  <c r="J11" i="178"/>
  <c r="L11" i="178"/>
  <c r="M10" i="178"/>
  <c r="K10" i="178"/>
  <c r="G10" i="178"/>
  <c r="J10" i="178"/>
  <c r="L10" i="178"/>
  <c r="O12" i="178"/>
  <c r="J15" i="178"/>
  <c r="N10" i="178"/>
  <c r="O10" i="178"/>
  <c r="N11" i="178"/>
  <c r="O11" i="178"/>
  <c r="L16" i="178"/>
  <c r="N16" i="178"/>
  <c r="O16" i="178"/>
  <c r="N15" i="178"/>
  <c r="O15" i="178"/>
  <c r="J12" i="178"/>
  <c r="J16" i="178"/>
  <c r="M81" i="169"/>
  <c r="K81" i="169"/>
  <c r="G81" i="169"/>
  <c r="N81" i="169"/>
  <c r="M76" i="169"/>
  <c r="K76" i="169"/>
  <c r="G76" i="169"/>
  <c r="N75" i="169"/>
  <c r="M75" i="169"/>
  <c r="K75" i="169"/>
  <c r="G75" i="169"/>
  <c r="J75" i="169"/>
  <c r="M74" i="169"/>
  <c r="K74" i="169"/>
  <c r="G74" i="169"/>
  <c r="M73" i="169"/>
  <c r="K73" i="169"/>
  <c r="G73" i="169"/>
  <c r="M72" i="169"/>
  <c r="K72" i="169"/>
  <c r="G72" i="169"/>
  <c r="M70" i="169"/>
  <c r="K70" i="169"/>
  <c r="G70" i="169"/>
  <c r="L70" i="169"/>
  <c r="M69" i="169"/>
  <c r="K69" i="169"/>
  <c r="G69" i="169"/>
  <c r="L69" i="169"/>
  <c r="M68" i="169"/>
  <c r="K68" i="169"/>
  <c r="G68" i="169"/>
  <c r="M67" i="169"/>
  <c r="K67" i="169"/>
  <c r="G67" i="169"/>
  <c r="M66" i="169"/>
  <c r="K66" i="169"/>
  <c r="G66" i="169"/>
  <c r="M65" i="169"/>
  <c r="K65" i="169"/>
  <c r="G65" i="169"/>
  <c r="M63" i="169"/>
  <c r="K63" i="169"/>
  <c r="G63" i="169"/>
  <c r="M62" i="169"/>
  <c r="G62" i="169"/>
  <c r="L62" i="169"/>
  <c r="K62" i="169"/>
  <c r="M61" i="169"/>
  <c r="K61" i="169"/>
  <c r="G61" i="169"/>
  <c r="L61" i="169"/>
  <c r="M59" i="169"/>
  <c r="K59" i="169"/>
  <c r="G59" i="169"/>
  <c r="N59" i="169"/>
  <c r="G58" i="169"/>
  <c r="G57" i="169"/>
  <c r="G56" i="169"/>
  <c r="G55" i="169"/>
  <c r="M54" i="169"/>
  <c r="K54" i="169"/>
  <c r="G54" i="169"/>
  <c r="G52" i="169"/>
  <c r="M51" i="169"/>
  <c r="K51" i="169"/>
  <c r="G51" i="169"/>
  <c r="N51" i="169"/>
  <c r="G50" i="169"/>
  <c r="M49" i="169"/>
  <c r="K49" i="169"/>
  <c r="G49" i="169"/>
  <c r="M45" i="169"/>
  <c r="K45" i="169"/>
  <c r="G45" i="169"/>
  <c r="M44" i="169"/>
  <c r="K44" i="169"/>
  <c r="G44" i="169"/>
  <c r="M43" i="169"/>
  <c r="K43" i="169"/>
  <c r="G43" i="169"/>
  <c r="L43" i="169"/>
  <c r="M37" i="169"/>
  <c r="K37" i="169"/>
  <c r="G37" i="169"/>
  <c r="G36" i="169"/>
  <c r="M36" i="169"/>
  <c r="K36" i="169"/>
  <c r="M32" i="169"/>
  <c r="K32" i="169"/>
  <c r="G32" i="169"/>
  <c r="N31" i="169"/>
  <c r="M31" i="169"/>
  <c r="K31" i="169"/>
  <c r="G31" i="169"/>
  <c r="J31" i="169"/>
  <c r="M30" i="169"/>
  <c r="K30" i="169"/>
  <c r="G30" i="169"/>
  <c r="M29" i="169"/>
  <c r="K29" i="169"/>
  <c r="G29" i="169"/>
  <c r="M28" i="169"/>
  <c r="K28" i="169"/>
  <c r="G28" i="169"/>
  <c r="L28" i="169"/>
  <c r="M25" i="169"/>
  <c r="K25" i="169"/>
  <c r="G25" i="169"/>
  <c r="M26" i="169"/>
  <c r="K26" i="169"/>
  <c r="G26" i="169"/>
  <c r="N26" i="169"/>
  <c r="M24" i="169"/>
  <c r="K24" i="169"/>
  <c r="G24" i="169"/>
  <c r="M23" i="169"/>
  <c r="K23" i="169"/>
  <c r="G23" i="169"/>
  <c r="G21" i="169"/>
  <c r="M20" i="169"/>
  <c r="K20" i="169"/>
  <c r="G20" i="169"/>
  <c r="G19" i="169"/>
  <c r="M18" i="169"/>
  <c r="K18" i="169"/>
  <c r="G18" i="169"/>
  <c r="G15" i="169"/>
  <c r="G14" i="169"/>
  <c r="G13" i="169"/>
  <c r="M12" i="169"/>
  <c r="K12" i="169"/>
  <c r="G12" i="169"/>
  <c r="G18" i="168"/>
  <c r="G19" i="168"/>
  <c r="G17" i="168"/>
  <c r="M12" i="168"/>
  <c r="M14" i="168"/>
  <c r="M15" i="168"/>
  <c r="M16" i="168"/>
  <c r="M17" i="168"/>
  <c r="M18" i="168"/>
  <c r="M19" i="168"/>
  <c r="M22" i="168"/>
  <c r="M26" i="168"/>
  <c r="M27" i="168"/>
  <c r="M29" i="168"/>
  <c r="M32" i="168"/>
  <c r="M34" i="168"/>
  <c r="Q14" i="168"/>
  <c r="N32" i="168"/>
  <c r="L32" i="168"/>
  <c r="O32" i="168"/>
  <c r="K32" i="168"/>
  <c r="J32" i="168"/>
  <c r="K31" i="168"/>
  <c r="G31" i="168"/>
  <c r="J31" i="168"/>
  <c r="L31" i="168"/>
  <c r="O31" i="168"/>
  <c r="Q22" i="168"/>
  <c r="Q29" i="168"/>
  <c r="K29" i="168"/>
  <c r="G29" i="168"/>
  <c r="K22" i="168"/>
  <c r="G22" i="168"/>
  <c r="K19" i="168"/>
  <c r="L19" i="168"/>
  <c r="K18" i="168"/>
  <c r="K17" i="168"/>
  <c r="K27" i="168"/>
  <c r="G27" i="168"/>
  <c r="N27" i="168"/>
  <c r="K16" i="168"/>
  <c r="K12" i="168"/>
  <c r="K14" i="168"/>
  <c r="K15" i="168"/>
  <c r="K26" i="168"/>
  <c r="K34" i="168"/>
  <c r="G16" i="168"/>
  <c r="L16" i="168"/>
  <c r="L12" i="168"/>
  <c r="G14" i="168"/>
  <c r="L14" i="168"/>
  <c r="G15" i="168"/>
  <c r="L15" i="168"/>
  <c r="L17" i="168"/>
  <c r="L18" i="168"/>
  <c r="L22" i="168"/>
  <c r="G26" i="168"/>
  <c r="L26" i="168"/>
  <c r="L27" i="168"/>
  <c r="L29" i="168"/>
  <c r="L34" i="168"/>
  <c r="N15" i="168"/>
  <c r="J15" i="168"/>
  <c r="O15" i="168"/>
  <c r="N14" i="168"/>
  <c r="N26" i="168"/>
  <c r="J26" i="168"/>
  <c r="N12" i="168"/>
  <c r="J12" i="168"/>
  <c r="M19" i="178"/>
  <c r="N19" i="178"/>
  <c r="N21" i="178"/>
  <c r="G12" i="177"/>
  <c r="G14" i="177"/>
  <c r="D13" i="169"/>
  <c r="K13" i="169"/>
  <c r="D14" i="169"/>
  <c r="K14" i="169"/>
  <c r="D15" i="169"/>
  <c r="K15" i="169"/>
  <c r="D19" i="169"/>
  <c r="K19" i="169"/>
  <c r="D21" i="169"/>
  <c r="K21" i="169"/>
  <c r="D50" i="169"/>
  <c r="K50" i="169"/>
  <c r="D52" i="169"/>
  <c r="K52" i="169"/>
  <c r="D55" i="169"/>
  <c r="K55" i="169"/>
  <c r="D56" i="169"/>
  <c r="K56" i="169"/>
  <c r="D57" i="169"/>
  <c r="K57" i="169"/>
  <c r="D58" i="169"/>
  <c r="K58" i="169"/>
  <c r="K83" i="169"/>
  <c r="M13" i="169"/>
  <c r="M14" i="169"/>
  <c r="M15" i="169"/>
  <c r="M19" i="169"/>
  <c r="M21" i="169"/>
  <c r="M50" i="169"/>
  <c r="M52" i="169"/>
  <c r="M55" i="169"/>
  <c r="M56" i="169"/>
  <c r="M57" i="169"/>
  <c r="M58" i="169"/>
  <c r="M82" i="169"/>
  <c r="O82" i="169"/>
  <c r="L75" i="169"/>
  <c r="O75" i="169"/>
  <c r="J81" i="169"/>
  <c r="L81" i="169"/>
  <c r="O81" i="169"/>
  <c r="J65" i="169"/>
  <c r="N65" i="169"/>
  <c r="N66" i="169"/>
  <c r="N67" i="169"/>
  <c r="N68" i="169"/>
  <c r="L76" i="169"/>
  <c r="N76" i="169"/>
  <c r="L72" i="169"/>
  <c r="N72" i="169"/>
  <c r="O72" i="169"/>
  <c r="L73" i="169"/>
  <c r="L74" i="169"/>
  <c r="N73" i="169"/>
  <c r="N74" i="169"/>
  <c r="N69" i="169"/>
  <c r="O69" i="169"/>
  <c r="N70" i="169"/>
  <c r="O70" i="169"/>
  <c r="L65" i="169"/>
  <c r="O65" i="169"/>
  <c r="L66" i="169"/>
  <c r="L67" i="169"/>
  <c r="L68" i="169"/>
  <c r="O68" i="169"/>
  <c r="N62" i="169"/>
  <c r="O62" i="169"/>
  <c r="L63" i="169"/>
  <c r="N61" i="169"/>
  <c r="O61" i="169"/>
  <c r="N63" i="169"/>
  <c r="L59" i="169"/>
  <c r="O59" i="169"/>
  <c r="J56" i="169"/>
  <c r="J57" i="169"/>
  <c r="J58" i="169"/>
  <c r="J59" i="169"/>
  <c r="L54" i="169"/>
  <c r="N54" i="169"/>
  <c r="L49" i="169"/>
  <c r="L51" i="169"/>
  <c r="O51" i="169"/>
  <c r="N49" i="169"/>
  <c r="J50" i="169"/>
  <c r="J51" i="169"/>
  <c r="J52" i="169"/>
  <c r="L45" i="169"/>
  <c r="N45" i="169"/>
  <c r="L44" i="169"/>
  <c r="N43" i="169"/>
  <c r="O43" i="169"/>
  <c r="N44" i="169"/>
  <c r="L31" i="169"/>
  <c r="O31" i="169"/>
  <c r="L37" i="169"/>
  <c r="N37" i="169"/>
  <c r="N36" i="169"/>
  <c r="L36" i="169"/>
  <c r="J36" i="169"/>
  <c r="J26" i="169"/>
  <c r="N30" i="169"/>
  <c r="N32" i="169"/>
  <c r="L32" i="169"/>
  <c r="L30" i="169"/>
  <c r="L29" i="169"/>
  <c r="N28" i="169"/>
  <c r="O28" i="169"/>
  <c r="N29" i="169"/>
  <c r="L25" i="169"/>
  <c r="N25" i="169"/>
  <c r="L26" i="169"/>
  <c r="O26" i="169"/>
  <c r="L24" i="169"/>
  <c r="N23" i="169"/>
  <c r="N24" i="169"/>
  <c r="L23" i="169"/>
  <c r="N20" i="169"/>
  <c r="L20" i="169"/>
  <c r="L18" i="169"/>
  <c r="N18" i="169"/>
  <c r="J14" i="169"/>
  <c r="L12" i="169"/>
  <c r="N12" i="169"/>
  <c r="O26" i="168"/>
  <c r="Q31" i="168"/>
  <c r="Q32" i="168"/>
  <c r="N29" i="168"/>
  <c r="N22" i="168"/>
  <c r="N18" i="168"/>
  <c r="N19" i="168"/>
  <c r="O19" i="168"/>
  <c r="J19" i="168"/>
  <c r="N17" i="168"/>
  <c r="O27" i="168"/>
  <c r="J27" i="168"/>
  <c r="N16" i="168"/>
  <c r="O16" i="168"/>
  <c r="O14" i="168"/>
  <c r="J14" i="168"/>
  <c r="O12" i="168"/>
  <c r="K19" i="178"/>
  <c r="K21" i="178"/>
  <c r="H12" i="177"/>
  <c r="H14" i="177"/>
  <c r="D6" i="177"/>
  <c r="M20" i="178"/>
  <c r="O20" i="178"/>
  <c r="O44" i="169"/>
  <c r="J82" i="169"/>
  <c r="M83" i="169"/>
  <c r="N13" i="169"/>
  <c r="N14" i="169"/>
  <c r="N15" i="169"/>
  <c r="N19" i="169"/>
  <c r="N21" i="169"/>
  <c r="N50" i="169"/>
  <c r="N52" i="169"/>
  <c r="N55" i="169"/>
  <c r="N56" i="169"/>
  <c r="N57" i="169"/>
  <c r="N58" i="169"/>
  <c r="N83" i="169"/>
  <c r="L13" i="169"/>
  <c r="L14" i="169"/>
  <c r="L15" i="169"/>
  <c r="L19" i="169"/>
  <c r="L21" i="169"/>
  <c r="L50" i="169"/>
  <c r="L52" i="169"/>
  <c r="L55" i="169"/>
  <c r="L56" i="169"/>
  <c r="L57" i="169"/>
  <c r="L58" i="169"/>
  <c r="L83" i="169"/>
  <c r="N34" i="168"/>
  <c r="J68" i="169"/>
  <c r="O66" i="169"/>
  <c r="J70" i="169"/>
  <c r="J66" i="169"/>
  <c r="J49" i="169"/>
  <c r="O67" i="169"/>
  <c r="J67" i="169"/>
  <c r="O76" i="169"/>
  <c r="J76" i="169"/>
  <c r="J72" i="169"/>
  <c r="O74" i="169"/>
  <c r="J74" i="169"/>
  <c r="O73" i="169"/>
  <c r="J73" i="169"/>
  <c r="J69" i="169"/>
  <c r="J63" i="169"/>
  <c r="J61" i="169"/>
  <c r="O63" i="169"/>
  <c r="J62" i="169"/>
  <c r="J55" i="169"/>
  <c r="O54" i="169"/>
  <c r="J54" i="169"/>
  <c r="O49" i="169"/>
  <c r="O45" i="169"/>
  <c r="J45" i="169"/>
  <c r="J43" i="169"/>
  <c r="J44" i="169"/>
  <c r="J37" i="169"/>
  <c r="O37" i="169"/>
  <c r="O36" i="169"/>
  <c r="O18" i="169"/>
  <c r="O29" i="169"/>
  <c r="O30" i="169"/>
  <c r="J30" i="169"/>
  <c r="O32" i="169"/>
  <c r="J32" i="169"/>
  <c r="J29" i="169"/>
  <c r="J28" i="169"/>
  <c r="O25" i="169"/>
  <c r="J25" i="169"/>
  <c r="O24" i="169"/>
  <c r="O23" i="169"/>
  <c r="J23" i="169"/>
  <c r="J24" i="169"/>
  <c r="J21" i="169"/>
  <c r="O20" i="169"/>
  <c r="J20" i="169"/>
  <c r="J19" i="169"/>
  <c r="J18" i="169"/>
  <c r="J15" i="169"/>
  <c r="O12" i="169"/>
  <c r="J12" i="169"/>
  <c r="J13" i="169"/>
  <c r="O29" i="168"/>
  <c r="J29" i="168"/>
  <c r="O22" i="168"/>
  <c r="J22" i="168"/>
  <c r="O18" i="168"/>
  <c r="J18" i="168"/>
  <c r="O17" i="168"/>
  <c r="O34" i="168"/>
  <c r="J17" i="168"/>
  <c r="J16" i="168"/>
  <c r="M21" i="178"/>
  <c r="F12" i="177"/>
  <c r="F14" i="177"/>
  <c r="L19" i="178"/>
  <c r="L21" i="178"/>
  <c r="E12" i="177"/>
  <c r="E14" i="177"/>
  <c r="O19" i="178"/>
  <c r="O21" i="178"/>
  <c r="O13" i="169"/>
  <c r="O14" i="169"/>
  <c r="O15" i="169"/>
  <c r="O19" i="169"/>
  <c r="O21" i="169"/>
  <c r="O50" i="169"/>
  <c r="O52" i="169"/>
  <c r="O55" i="169"/>
  <c r="O56" i="169"/>
  <c r="O57" i="169"/>
  <c r="O58" i="169"/>
  <c r="O83" i="169"/>
  <c r="O5" i="178"/>
  <c r="D12" i="177"/>
  <c r="D14" i="177"/>
  <c r="J14" i="177"/>
  <c r="D18" i="177"/>
  <c r="D17" i="177"/>
  <c r="D15" i="177"/>
  <c r="D19" i="177"/>
  <c r="D5" i="177"/>
  <c r="D12" i="164"/>
  <c r="N85" i="169"/>
  <c r="G13" i="165"/>
  <c r="L85" i="169"/>
  <c r="E13" i="165"/>
  <c r="K85" i="169"/>
  <c r="H13" i="165"/>
  <c r="N36" i="168"/>
  <c r="G12" i="165"/>
  <c r="G15" i="165"/>
  <c r="L36" i="168"/>
  <c r="E12" i="165"/>
  <c r="K36" i="168"/>
  <c r="H12" i="165"/>
  <c r="H15" i="165"/>
  <c r="E15" i="165"/>
  <c r="D19" i="165"/>
  <c r="O35" i="168"/>
  <c r="O36" i="168"/>
  <c r="O5" i="168"/>
  <c r="D12" i="165"/>
  <c r="M36" i="168"/>
  <c r="F12" i="165"/>
  <c r="M84" i="169"/>
  <c r="O84" i="169"/>
  <c r="O85" i="169"/>
  <c r="O5" i="169"/>
  <c r="D13" i="165"/>
  <c r="D15" i="165"/>
  <c r="M85" i="169"/>
  <c r="F13" i="165"/>
  <c r="F15" i="165"/>
  <c r="D6" i="165"/>
  <c r="D18" i="165"/>
  <c r="D16" i="165"/>
  <c r="D20" i="165"/>
  <c r="D11" i="164"/>
  <c r="D5" i="165"/>
  <c r="D14" i="164"/>
  <c r="D15" i="164"/>
  <c r="D16" i="164"/>
</calcChain>
</file>

<file path=xl/sharedStrings.xml><?xml version="1.0" encoding="utf-8"?>
<sst xmlns="http://schemas.openxmlformats.org/spreadsheetml/2006/main" count="414" uniqueCount="190">
  <si>
    <t>KOPĀ</t>
  </si>
  <si>
    <t>Būves nosaukums:</t>
  </si>
  <si>
    <t>Objekta nosaukums:</t>
  </si>
  <si>
    <t>Objekta adrese:</t>
  </si>
  <si>
    <t>Pasūtījuma Nr.</t>
  </si>
  <si>
    <t>Nr.p.k.</t>
  </si>
  <si>
    <t>Darba nosaukums</t>
  </si>
  <si>
    <t>Mērvienība</t>
  </si>
  <si>
    <t>Daudzums</t>
  </si>
  <si>
    <t>Vienības izmaksas</t>
  </si>
  <si>
    <t>Laika norma (c/h)</t>
  </si>
  <si>
    <t>Darbietilpība (c/h)</t>
  </si>
  <si>
    <t>Kopā uz visu apjomu</t>
  </si>
  <si>
    <t>Kopējā darbietilpība, c/st</t>
  </si>
  <si>
    <t>Kods, tāmes Nr.</t>
  </si>
  <si>
    <t>Darba veids vai konstruktīvā elementa nosaukums</t>
  </si>
  <si>
    <t>Tai skaitā</t>
  </si>
  <si>
    <t>Kopā</t>
  </si>
  <si>
    <t>PAVISAM KOPĀ</t>
  </si>
  <si>
    <t>Tiešās izmaksas kopā</t>
  </si>
  <si>
    <t>Būves adrese:</t>
  </si>
  <si>
    <t>Objekta Nr.</t>
  </si>
  <si>
    <t>Objekta nosaukums</t>
  </si>
  <si>
    <t>PAVISAM BŪVNIECĪBAS IZMAKSAS</t>
  </si>
  <si>
    <t>Sastādīja</t>
  </si>
  <si>
    <t>Materiālu, būvgružu transporta izdevumi 5%</t>
  </si>
  <si>
    <t>Pārbaudīja</t>
  </si>
  <si>
    <t>kpl.</t>
  </si>
  <si>
    <t>Peļņa 5%</t>
  </si>
  <si>
    <t>t.sk. darba aizsardzībai</t>
  </si>
  <si>
    <t>Virsizdevumi 10%</t>
  </si>
  <si>
    <t>PVN 21%</t>
  </si>
  <si>
    <t>Darba devēja sociālais nodoklis 23,59%</t>
  </si>
  <si>
    <r>
      <t>Objekta izmaksas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 xml:space="preserve">) </t>
    </r>
  </si>
  <si>
    <r>
      <t xml:space="preserve">Par kopējo summu, </t>
    </r>
    <r>
      <rPr>
        <i/>
        <sz val="11"/>
        <rFont val="Arial"/>
        <family val="2"/>
        <charset val="186"/>
      </rPr>
      <t>euro</t>
    </r>
  </si>
  <si>
    <r>
      <t>Tāmes izmaksas (</t>
    </r>
    <r>
      <rPr>
        <i/>
        <sz val="10"/>
        <rFont val="Arial"/>
        <family val="2"/>
        <charset val="186"/>
      </rPr>
      <t>euro)</t>
    </r>
  </si>
  <si>
    <r>
      <t>Darba alga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>)</t>
    </r>
  </si>
  <si>
    <r>
      <t>Materiāli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 xml:space="preserve">) </t>
    </r>
  </si>
  <si>
    <r>
      <t>Mehānismi (</t>
    </r>
    <r>
      <rPr>
        <i/>
        <sz val="10"/>
        <rFont val="Arial"/>
        <family val="2"/>
        <charset val="186"/>
      </rPr>
      <t>euro</t>
    </r>
    <r>
      <rPr>
        <sz val="10"/>
        <rFont val="Arial"/>
        <family val="2"/>
      </rPr>
      <t>)</t>
    </r>
  </si>
  <si>
    <r>
      <t>Tāmes tiešās izmaksas</t>
    </r>
    <r>
      <rPr>
        <i/>
        <sz val="11"/>
        <rFont val="Arial"/>
        <family val="2"/>
        <charset val="186"/>
      </rPr>
      <t xml:space="preserve"> euro</t>
    </r>
    <r>
      <rPr>
        <sz val="11"/>
        <rFont val="Arial"/>
        <family val="2"/>
      </rPr>
      <t xml:space="preserve"> bez PVN</t>
    </r>
  </si>
  <si>
    <t>Darba samaksas likme (euro/h)</t>
  </si>
  <si>
    <t>Darba alga (euro)</t>
  </si>
  <si>
    <t>Materiāli (euro)</t>
  </si>
  <si>
    <t>Mehānismi (euro)</t>
  </si>
  <si>
    <t>Kopā (euro)</t>
  </si>
  <si>
    <t>Summa (euro)</t>
  </si>
  <si>
    <t xml:space="preserve"> 1-1</t>
  </si>
  <si>
    <t xml:space="preserve"> 1-2</t>
  </si>
  <si>
    <t>VISPĀRĒJIE BŪVDARBI</t>
  </si>
  <si>
    <t>FASĀŽU VIENKĀRŠOTĀ ATJAUNOŠANA</t>
  </si>
  <si>
    <t>DEMONTĀŽAS DARBI</t>
  </si>
  <si>
    <t>RENOVĀCIJAS DARBI</t>
  </si>
  <si>
    <t>COKOLS</t>
  </si>
  <si>
    <t xml:space="preserve"> 1.1</t>
  </si>
  <si>
    <t>ĀRSIENAS</t>
  </si>
  <si>
    <r>
      <t>m</t>
    </r>
    <r>
      <rPr>
        <vertAlign val="superscript"/>
        <sz val="10"/>
        <rFont val="Arial"/>
        <family val="2"/>
        <charset val="186"/>
      </rPr>
      <t>2</t>
    </r>
  </si>
  <si>
    <t xml:space="preserve"> 2.1</t>
  </si>
  <si>
    <t>Esošo fasāžu betona plāksnīšu demontāža</t>
  </si>
  <si>
    <t>gb.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</si>
  <si>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</si>
  <si>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</si>
  <si>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</si>
  <si>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</si>
  <si>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</si>
  <si>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2.7</t>
  </si>
  <si>
    <t xml:space="preserve"> 2.8</t>
  </si>
  <si>
    <t>JUMTS</t>
  </si>
  <si>
    <t xml:space="preserve"> 3.1</t>
  </si>
  <si>
    <t>Esošā parapeta skārda seguma demontāža</t>
  </si>
  <si>
    <t xml:space="preserve"> 3.2</t>
  </si>
  <si>
    <t>Esošā apmetuma attīrīšana</t>
  </si>
  <si>
    <t>Esošā apmetuma gruntēšana, bojāto vietu atjaunošana</t>
  </si>
  <si>
    <t>Izlīdzinošais apmetums</t>
  </si>
  <si>
    <t>Ārējā apdare- krāsots struktūrapmetums uz sieta (grauda lielums 4mm), krāsas tonis NCS S 3000-N</t>
  </si>
  <si>
    <t xml:space="preserve"> 1.2</t>
  </si>
  <si>
    <t xml:space="preserve"> 1.3</t>
  </si>
  <si>
    <t xml:space="preserve"> 1.4</t>
  </si>
  <si>
    <t>Esošās sienas gruntēšana, bojāto vietu atjaunošana</t>
  </si>
  <si>
    <t>Siltumizolācija- ekstrudētais putu polistirols vai ekvivalents, b=100mm, uz līmjavas kārtas</t>
  </si>
  <si>
    <t>Siltumizolācija- akmens vates plāksnes PAROC Linio 10 vai ekvivalents, b=150mm, uz līmjavas kārtas, iesk.stiprinājuma elementus</t>
  </si>
  <si>
    <t>Siltumizolācija- akmens vates plāksnes PAROC Linio 10 vai ekvivalents, b=30mm, uz līmjavas kārtas, iesk.stiprinājuma elementus</t>
  </si>
  <si>
    <t>Ārējā apdare- krāsots struktūrapmetums uz sieta (grauda lielums 1.2mm), krāsas tonis NCS S 1500-N</t>
  </si>
  <si>
    <t>Siltumizolācija- akmens vates plāksnes PAROC eXtra vai ekvivalents, b=150mm, iesk.stiprinājuma elementus</t>
  </si>
  <si>
    <t>Siltumizolācija- akmens vates pretvēja plāksnes PAROC Cortex vai ekvivalents, b=30mm, uz līmjavas kārtas, iesk.stiprinājuma elementus</t>
  </si>
  <si>
    <t>Metāla profils Omega, vertikāli</t>
  </si>
  <si>
    <t>Fasādes apšuvums ar esošiem metāla paneļiem (attīrītiem un restaurētiem)</t>
  </si>
  <si>
    <t>m</t>
  </si>
  <si>
    <t>Lāsenis zem esošajiem metāla paneļiem- cinkots skārds</t>
  </si>
  <si>
    <t>ĀRSIENU METĀLA PLĀKŠŅU APŠUVUMS</t>
  </si>
  <si>
    <t>ĀRSIENU SKĀRDA APDARE (STARP LOGIEM)</t>
  </si>
  <si>
    <t>Krāsots skārds ar polimēra pārklājumu, krāsas tonis NCS S 8500-N</t>
  </si>
  <si>
    <t>LOGU, DURVJU AILU ĀRĒJĀ APDARE</t>
  </si>
  <si>
    <t>Ailu apdare LA1 - krāsots struktūrapmetums uz sieta (grauda lielums 1.2mm), krāsas tonis NCS S 1500-N</t>
  </si>
  <si>
    <t>Stūra profils ar armējošo sietu</t>
  </si>
  <si>
    <t>Logu ailas augšējā apdare LA2 - cinkots skārds</t>
  </si>
  <si>
    <t>Ārējā palodze- cinkots skārds</t>
  </si>
  <si>
    <t>Ārējā palodze- krāsots skārds ar polimēra pārklājumu, krāsas tonis NCS S 8500-N</t>
  </si>
  <si>
    <t>Siltumizolācija- akmens vates plāksnes PAROC ROS 30g vai ekvivalents, b=160mm, iesk.stiprinājuma elementus</t>
  </si>
  <si>
    <t>Siltumizolācija- akmens vates plāksnes PAROC ROB 80 vai ekvivalents, b=30mm, iesk.stiprinājuma elementus</t>
  </si>
  <si>
    <t xml:space="preserve"> 3.3</t>
  </si>
  <si>
    <t>Jumta segums- Superflex Ultratorch segums (saskaņā ar uzklāšanas tehnoloģiju)</t>
  </si>
  <si>
    <t>Parapeta nosegelements- cinkota skārda apmale ar stiprinājuma balstu</t>
  </si>
  <si>
    <t xml:space="preserve"> 3.4</t>
  </si>
  <si>
    <t xml:space="preserve"> 3.5</t>
  </si>
  <si>
    <t>DURVIS</t>
  </si>
  <si>
    <t>IEKŠĒJĀ APDARE</t>
  </si>
  <si>
    <t xml:space="preserve"> 6.1</t>
  </si>
  <si>
    <t>Ailu apdare- ģipškartona plākšņu apšuvums, špaktelēts, slīpēts, gruntēts, krāsots ar ūdensemulsijas krāsu (2 kārtās)</t>
  </si>
  <si>
    <t>Logu ailu stūra elements</t>
  </si>
  <si>
    <t>Logu iekšējās palodzes- balta plastikāta, b=450mm</t>
  </si>
  <si>
    <t xml:space="preserve"> 6.2</t>
  </si>
  <si>
    <t xml:space="preserve"> 6.3</t>
  </si>
  <si>
    <t>DZĒRBENES IELĀ 14, RĪGĀ, kadastra Nr.0100 092 0440 006</t>
  </si>
  <si>
    <t>BŪVNIECĪBAS KOPTĀME Nr.3</t>
  </si>
  <si>
    <t>Durvju demontāža 2700x3400(h)mm</t>
  </si>
  <si>
    <t>Durvju demontāža 3500x4600(h)mm</t>
  </si>
  <si>
    <t xml:space="preserve">APMESTAS ĀRSIENAS </t>
  </si>
  <si>
    <t>Parapeta vertikālā siltumizolācija- akmens vates plāksnes PAROC ROS 30 vai ekvivalents, b=100mm, iesk.stiprinājuma elementus un stūra formu no tās pašas akmens vates</t>
  </si>
  <si>
    <t xml:space="preserve">LOGU, DURVJU AILU IEKŠĒJĀ APDARE </t>
  </si>
  <si>
    <t>PĀREJA NO ĒKAS 006 UZ ĒKU 002</t>
  </si>
  <si>
    <t>ĒKA 006</t>
  </si>
  <si>
    <t xml:space="preserve"> 4.1</t>
  </si>
  <si>
    <t xml:space="preserve"> 4.2</t>
  </si>
  <si>
    <t xml:space="preserve"> 5.1</t>
  </si>
  <si>
    <t>DEMONTĒTO ELEMENTU SAVĀKŠANA, UTILIZĀCIJA</t>
  </si>
  <si>
    <t xml:space="preserve">Demontēto elementu un būvgružu savākšana   (k=1,3) </t>
  </si>
  <si>
    <r>
      <t>Būvgružu konteineru 22m</t>
    </r>
    <r>
      <rPr>
        <vertAlign val="superscript"/>
        <sz val="10"/>
        <rFont val="Arial"/>
        <family val="2"/>
        <charset val="186"/>
      </rPr>
      <t>3</t>
    </r>
    <r>
      <rPr>
        <sz val="10"/>
        <rFont val="Arial"/>
        <family val="2"/>
        <charset val="186"/>
      </rPr>
      <t xml:space="preserve"> īre un izvešana līdz 10km</t>
    </r>
  </si>
  <si>
    <t>BŪVLAUKUMA ORGANIZĀCIJA</t>
  </si>
  <si>
    <t xml:space="preserve"> 5.2</t>
  </si>
  <si>
    <t xml:space="preserve"> 7.1</t>
  </si>
  <si>
    <t xml:space="preserve"> 7.2</t>
  </si>
  <si>
    <t xml:space="preserve"> 7.3</t>
  </si>
  <si>
    <t xml:space="preserve"> 7.4</t>
  </si>
  <si>
    <t xml:space="preserve"> 7.5</t>
  </si>
  <si>
    <t>Montāžas materiāli, palīgmateriāli, dažādi profili u.c.nepieciešamie materiāli</t>
  </si>
  <si>
    <t xml:space="preserve"> 3-1</t>
  </si>
  <si>
    <t>Vārti BEKART vai analogs</t>
  </si>
  <si>
    <t>mēn.</t>
  </si>
  <si>
    <t>Būvtāfeles izgatavošana un uzstādīšana</t>
  </si>
  <si>
    <t>Ugunsdzēsības stends</t>
  </si>
  <si>
    <t>Darba organizācijas un izpildes nodrošināšanas pārējie darbi un izmaksas (t.sk.būvlaukuma uzturēšanas izmaksas)</t>
  </si>
  <si>
    <t>Būvlaukuma darbinieku un darbu vadītāja telpu uzstādīšana un aizvešana (3gb.)</t>
  </si>
  <si>
    <t>Sastatņu montāža, demontāža, īre (3 mēn.)</t>
  </si>
  <si>
    <t>Žogs BEKART vai analogs  (3 mēn.)</t>
  </si>
  <si>
    <t>Pārvietojamās tualetes uzstādīšana, apkalpošana un aizvešana (1 gb.)</t>
  </si>
  <si>
    <t>Esošo metāla plākšņu saudzīga demontāža, attīrīšana un restaurācija</t>
  </si>
  <si>
    <t xml:space="preserve"> 4.8</t>
  </si>
  <si>
    <t xml:space="preserve"> 7.6</t>
  </si>
  <si>
    <t xml:space="preserve"> 7.7</t>
  </si>
  <si>
    <t xml:space="preserve"> 7.8</t>
  </si>
  <si>
    <t xml:space="preserve"> 8.1</t>
  </si>
  <si>
    <t xml:space="preserve"> 8.2</t>
  </si>
  <si>
    <t xml:space="preserve"> 8.3</t>
  </si>
  <si>
    <t xml:space="preserve"> 8.4</t>
  </si>
  <si>
    <t xml:space="preserve"> 8.5</t>
  </si>
  <si>
    <t>LOGI, VITRĪNAS</t>
  </si>
  <si>
    <t>Metāla konstrukcijas ārdurvju AD1 2700x3400mm izbūve (saskaņā ar specifikāciju ARD-1, iesk.furnitūru)</t>
  </si>
  <si>
    <t>Metāla konstrukcijas ārdurvju AD2 3500x4600mm izbūve (saskaņā ar specifikāciju ARD-1, iesk.furnitūru)</t>
  </si>
  <si>
    <t xml:space="preserve"> 7.9</t>
  </si>
  <si>
    <t xml:space="preserve"> 7.10</t>
  </si>
  <si>
    <t xml:space="preserve"> 7.11</t>
  </si>
  <si>
    <t xml:space="preserve"> 7.12</t>
  </si>
  <si>
    <t xml:space="preserve"> 7.13</t>
  </si>
  <si>
    <t xml:space="preserve"> 7.14</t>
  </si>
  <si>
    <t xml:space="preserve"> 7.15</t>
  </si>
  <si>
    <t xml:space="preserve"> 7.16</t>
  </si>
  <si>
    <t xml:space="preserve"> 7.17</t>
  </si>
  <si>
    <t xml:space="preserve"> 7.18</t>
  </si>
  <si>
    <t xml:space="preserve"> 7.19</t>
  </si>
  <si>
    <t xml:space="preserve"> 10.1</t>
  </si>
  <si>
    <t>Peļņa %</t>
  </si>
  <si>
    <t>Virsizdevumi %</t>
  </si>
  <si>
    <t>kpl</t>
  </si>
  <si>
    <t>Vitrīnas  demontāža 5560x4600(h)mm</t>
  </si>
  <si>
    <t>Durvju demontāža 800x2100(h)mm</t>
  </si>
  <si>
    <t xml:space="preserve"> 5.3</t>
  </si>
  <si>
    <t>Metāla konstrukcijas ārdurvju AD3 800x2100mm izbūve (saskaņā ar specifikāciju ARD-1, iesk.furnitūru)</t>
  </si>
  <si>
    <t>Vitrīnas V1  5560x2300mm izbūve (trīs stiklu pakete,durvis, saskaņā ar specifikāciju ARD-1, iesk.furnitūru)</t>
  </si>
  <si>
    <t>Jumta segums-  segums 2 slāņi  (saskaņā ar uzklāšanas tehnoloģiju)</t>
  </si>
  <si>
    <t>Vējtvera sienu un griestu atjaunošana</t>
  </si>
  <si>
    <t>Vējtvera durvju montāža</t>
  </si>
  <si>
    <t>Ieejas jumtiņa atjaunošana 3000x5000mm</t>
  </si>
  <si>
    <t xml:space="preserve"> 8.6</t>
  </si>
  <si>
    <t>Parapeta nosegelements- cinkota skārda ar purala pārklājumu apmale ar stiprinājuma balstu</t>
  </si>
  <si>
    <t xml:space="preserve">Zinkots skārds ar purala pārklājumu  ap ventilācijas sistēmu skursteņiem </t>
  </si>
  <si>
    <t>Skārda ap ventilācijas sistēmu skursteņiem demontāža</t>
  </si>
  <si>
    <t>Ārējā palodze- krāsots skārds ar purala pārklājumu, krāsas tonis NCS S 8500-N</t>
  </si>
  <si>
    <t xml:space="preserve">Tāme sastādīta  </t>
  </si>
  <si>
    <t xml:space="preserve">Tāme sastādīta: </t>
  </si>
  <si>
    <t xml:space="preserve">Tāme sastādīta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</si>
</sst>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  <charset val="186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1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name val="Arial"/>
      <family val="2"/>
      <charset val="186"/>
    </font>
    <font>
      <i/>
      <u/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b/>
      <i/>
      <u/>
      <sz val="10"/>
      <name val="Arial"/>
      <family val="2"/>
      <charset val="186"/>
    </font>
    <font>
      <sz val="10"/>
      <color indexed="64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2" fillId="3" borderId="0" applyNumberFormat="0" applyBorder="0" applyAlignment="0" applyProtection="0"/>
    <xf numFmtId="0" fontId="14" fillId="0" borderId="0"/>
    <xf numFmtId="0" fontId="3" fillId="0" borderId="0"/>
    <xf numFmtId="0" fontId="19" fillId="0" borderId="0"/>
    <xf numFmtId="0" fontId="1" fillId="3" borderId="0" applyNumberFormat="0" applyBorder="0" applyAlignment="0" applyProtection="0"/>
  </cellStyleXfs>
  <cellXfs count="230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2" fontId="3" fillId="0" borderId="1" xfId="0" applyNumberFormat="1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/>
    </xf>
    <xf numFmtId="2" fontId="3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2" fontId="3" fillId="0" borderId="8" xfId="0" applyNumberFormat="1" applyFont="1" applyBorder="1" applyAlignment="1">
      <alignment vertical="top"/>
    </xf>
    <xf numFmtId="2" fontId="3" fillId="0" borderId="13" xfId="0" applyNumberFormat="1" applyFont="1" applyBorder="1" applyAlignment="1">
      <alignment vertical="top"/>
    </xf>
    <xf numFmtId="2" fontId="3" fillId="0" borderId="6" xfId="0" applyNumberFormat="1" applyFont="1" applyBorder="1" applyAlignment="1">
      <alignment vertical="top"/>
    </xf>
    <xf numFmtId="0" fontId="3" fillId="0" borderId="13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2" fontId="3" fillId="0" borderId="7" xfId="0" applyNumberFormat="1" applyFont="1" applyBorder="1" applyAlignment="1">
      <alignment vertical="top"/>
    </xf>
    <xf numFmtId="0" fontId="3" fillId="0" borderId="13" xfId="0" applyFont="1" applyBorder="1"/>
    <xf numFmtId="0" fontId="3" fillId="0" borderId="6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top"/>
    </xf>
    <xf numFmtId="0" fontId="5" fillId="0" borderId="16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2" fontId="5" fillId="0" borderId="11" xfId="0" applyNumberFormat="1" applyFont="1" applyBorder="1" applyAlignment="1">
      <alignment vertical="top"/>
    </xf>
    <xf numFmtId="2" fontId="5" fillId="0" borderId="16" xfId="0" applyNumberFormat="1" applyFont="1" applyBorder="1" applyAlignment="1">
      <alignment vertical="top"/>
    </xf>
    <xf numFmtId="2" fontId="3" fillId="0" borderId="1" xfId="0" applyNumberFormat="1" applyFont="1" applyBorder="1"/>
    <xf numFmtId="2" fontId="5" fillId="0" borderId="1" xfId="0" applyNumberFormat="1" applyFont="1" applyBorder="1" applyAlignment="1">
      <alignment vertical="top"/>
    </xf>
    <xf numFmtId="2" fontId="5" fillId="0" borderId="1" xfId="0" applyNumberFormat="1" applyFont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2" fontId="3" fillId="2" borderId="0" xfId="0" applyNumberFormat="1" applyFont="1" applyFill="1" applyAlignment="1">
      <alignment vertical="top"/>
    </xf>
    <xf numFmtId="0" fontId="3" fillId="2" borderId="0" xfId="0" applyFont="1" applyFill="1"/>
    <xf numFmtId="17" fontId="5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vertical="top" wrapText="1"/>
    </xf>
    <xf numFmtId="2" fontId="4" fillId="2" borderId="0" xfId="0" applyNumberFormat="1" applyFont="1" applyFill="1" applyAlignment="1">
      <alignment horizontal="right" vertical="top"/>
    </xf>
    <xf numFmtId="1" fontId="7" fillId="2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2" fontId="5" fillId="0" borderId="5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vertical="center"/>
    </xf>
    <xf numFmtId="2" fontId="5" fillId="0" borderId="11" xfId="0" applyNumberFormat="1" applyFont="1" applyBorder="1"/>
    <xf numFmtId="2" fontId="5" fillId="0" borderId="0" xfId="0" applyNumberFormat="1" applyFont="1" applyBorder="1" applyAlignment="1">
      <alignment vertical="top"/>
    </xf>
    <xf numFmtId="2" fontId="5" fillId="0" borderId="0" xfId="0" applyNumberFormat="1" applyFont="1" applyBorder="1"/>
    <xf numFmtId="2" fontId="8" fillId="0" borderId="0" xfId="0" applyNumberFormat="1" applyFont="1" applyAlignment="1">
      <alignment vertical="top"/>
    </xf>
    <xf numFmtId="0" fontId="3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vertical="top"/>
    </xf>
    <xf numFmtId="17" fontId="5" fillId="0" borderId="0" xfId="0" applyNumberFormat="1" applyFont="1" applyFill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6" fillId="0" borderId="11" xfId="0" applyFont="1" applyBorder="1" applyAlignment="1">
      <alignment horizontal="right" vertical="top" wrapText="1"/>
    </xf>
    <xf numFmtId="0" fontId="4" fillId="0" borderId="0" xfId="0" applyFont="1"/>
    <xf numFmtId="0" fontId="5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/>
    </xf>
    <xf numFmtId="2" fontId="3" fillId="0" borderId="5" xfId="0" applyNumberFormat="1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2" fontId="3" fillId="0" borderId="0" xfId="0" applyNumberFormat="1" applyFont="1" applyFill="1" applyAlignment="1">
      <alignment vertical="top" wrapText="1"/>
    </xf>
    <xf numFmtId="164" fontId="3" fillId="0" borderId="5" xfId="0" applyNumberFormat="1" applyFont="1" applyBorder="1" applyAlignment="1">
      <alignment vertical="center"/>
    </xf>
    <xf numFmtId="0" fontId="3" fillId="0" borderId="1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right" vertical="top" wrapText="1"/>
    </xf>
    <xf numFmtId="4" fontId="3" fillId="0" borderId="0" xfId="0" applyNumberFormat="1" applyFont="1"/>
    <xf numFmtId="4" fontId="3" fillId="0" borderId="11" xfId="0" applyNumberFormat="1" applyFont="1" applyBorder="1" applyAlignment="1">
      <alignment horizontal="right" vertical="top" wrapText="1"/>
    </xf>
    <xf numFmtId="4" fontId="3" fillId="0" borderId="16" xfId="0" applyNumberFormat="1" applyFont="1" applyBorder="1" applyAlignment="1">
      <alignment horizontal="right" vertical="top"/>
    </xf>
    <xf numFmtId="4" fontId="3" fillId="0" borderId="11" xfId="0" applyNumberFormat="1" applyFont="1" applyBorder="1" applyAlignment="1">
      <alignment horizontal="right" vertical="top"/>
    </xf>
    <xf numFmtId="4" fontId="3" fillId="0" borderId="1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vertical="top"/>
    </xf>
    <xf numFmtId="4" fontId="3" fillId="0" borderId="6" xfId="0" applyNumberFormat="1" applyFont="1" applyBorder="1" applyAlignment="1">
      <alignment vertical="top" wrapText="1"/>
    </xf>
    <xf numFmtId="4" fontId="3" fillId="0" borderId="9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6" fillId="0" borderId="17" xfId="0" applyNumberFormat="1" applyFont="1" applyBorder="1" applyAlignment="1">
      <alignment vertical="top" wrapText="1"/>
    </xf>
    <xf numFmtId="4" fontId="4" fillId="0" borderId="0" xfId="0" applyNumberFormat="1" applyFont="1"/>
    <xf numFmtId="4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1" fillId="0" borderId="13" xfId="0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/>
    </xf>
    <xf numFmtId="4" fontId="11" fillId="0" borderId="1" xfId="0" applyNumberFormat="1" applyFont="1" applyBorder="1" applyAlignment="1">
      <alignment vertical="top"/>
    </xf>
    <xf numFmtId="4" fontId="11" fillId="0" borderId="0" xfId="0" applyNumberFormat="1" applyFont="1"/>
    <xf numFmtId="0" fontId="11" fillId="0" borderId="0" xfId="0" applyFont="1"/>
    <xf numFmtId="4" fontId="1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2" fontId="11" fillId="0" borderId="5" xfId="0" applyNumberFormat="1" applyFont="1" applyFill="1" applyBorder="1" applyAlignment="1">
      <alignment vertical="center"/>
    </xf>
    <xf numFmtId="2" fontId="11" fillId="0" borderId="7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left" vertical="top" wrapText="1"/>
    </xf>
    <xf numFmtId="0" fontId="15" fillId="0" borderId="5" xfId="0" applyFont="1" applyFill="1" applyBorder="1" applyAlignment="1">
      <alignment horizontal="left" vertical="center" wrapText="1"/>
    </xf>
    <xf numFmtId="16" fontId="3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horizontal="center" vertical="top"/>
    </xf>
    <xf numFmtId="0" fontId="11" fillId="0" borderId="6" xfId="0" applyFont="1" applyBorder="1" applyAlignment="1">
      <alignment vertical="top"/>
    </xf>
    <xf numFmtId="2" fontId="11" fillId="0" borderId="8" xfId="0" applyNumberFormat="1" applyFont="1" applyBorder="1" applyAlignment="1">
      <alignment vertical="top"/>
    </xf>
    <xf numFmtId="2" fontId="11" fillId="0" borderId="6" xfId="0" applyNumberFormat="1" applyFont="1" applyBorder="1" applyAlignment="1">
      <alignment vertical="top"/>
    </xf>
    <xf numFmtId="0" fontId="11" fillId="0" borderId="6" xfId="0" applyFont="1" applyBorder="1"/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/>
    <xf numFmtId="0" fontId="3" fillId="0" borderId="7" xfId="0" applyFont="1" applyBorder="1" applyAlignment="1">
      <alignment horizontal="right" vertical="center"/>
    </xf>
    <xf numFmtId="2" fontId="3" fillId="0" borderId="7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/>
    </xf>
    <xf numFmtId="0" fontId="11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vertical="top"/>
    </xf>
    <xf numFmtId="2" fontId="11" fillId="0" borderId="7" xfId="0" applyNumberFormat="1" applyFont="1" applyBorder="1" applyAlignment="1">
      <alignment vertical="top"/>
    </xf>
    <xf numFmtId="2" fontId="11" fillId="0" borderId="5" xfId="0" applyNumberFormat="1" applyFont="1" applyBorder="1" applyAlignment="1">
      <alignment vertical="top"/>
    </xf>
    <xf numFmtId="0" fontId="11" fillId="0" borderId="5" xfId="0" applyFont="1" applyBorder="1"/>
    <xf numFmtId="0" fontId="18" fillId="0" borderId="5" xfId="0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right" vertical="center"/>
    </xf>
    <xf numFmtId="2" fontId="3" fillId="0" borderId="5" xfId="0" applyNumberFormat="1" applyFont="1" applyFill="1" applyBorder="1" applyAlignment="1">
      <alignment horizontal="right" vertical="center"/>
    </xf>
    <xf numFmtId="2" fontId="3" fillId="0" borderId="7" xfId="0" applyNumberFormat="1" applyFont="1" applyFill="1" applyBorder="1" applyAlignment="1">
      <alignment horizontal="right" vertical="center"/>
    </xf>
    <xf numFmtId="2" fontId="11" fillId="0" borderId="0" xfId="0" applyNumberFormat="1" applyFont="1" applyFill="1" applyAlignment="1">
      <alignment vertical="center"/>
    </xf>
    <xf numFmtId="2" fontId="3" fillId="0" borderId="6" xfId="0" applyNumberFormat="1" applyFont="1" applyFill="1" applyBorder="1" applyAlignment="1">
      <alignment horizontal="right" vertical="center"/>
    </xf>
    <xf numFmtId="0" fontId="17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ill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vertical="center"/>
    </xf>
    <xf numFmtId="2" fontId="14" fillId="0" borderId="6" xfId="0" applyNumberFormat="1" applyFont="1" applyFill="1" applyBorder="1" applyAlignment="1">
      <alignment vertical="center"/>
    </xf>
    <xf numFmtId="2" fontId="14" fillId="0" borderId="6" xfId="0" applyNumberFormat="1" applyFont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6" xfId="4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vertical="center"/>
    </xf>
    <xf numFmtId="1" fontId="3" fillId="0" borderId="5" xfId="0" applyNumberFormat="1" applyFont="1" applyFill="1" applyBorder="1" applyAlignment="1">
      <alignment vertical="center"/>
    </xf>
    <xf numFmtId="1" fontId="3" fillId="0" borderId="5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/>
    </xf>
    <xf numFmtId="2" fontId="3" fillId="0" borderId="0" xfId="0" applyNumberFormat="1" applyFont="1"/>
    <xf numFmtId="0" fontId="3" fillId="4" borderId="6" xfId="0" applyFont="1" applyFill="1" applyBorder="1" applyAlignment="1">
      <alignment vertical="center"/>
    </xf>
    <xf numFmtId="0" fontId="9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8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textRotation="90" wrapText="1"/>
    </xf>
    <xf numFmtId="2" fontId="3" fillId="0" borderId="18" xfId="0" applyNumberFormat="1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vertical="center"/>
    </xf>
    <xf numFmtId="0" fontId="0" fillId="0" borderId="6" xfId="0" applyFont="1" applyBorder="1" applyAlignment="1">
      <alignment horizontal="left" vertical="top" wrapText="1"/>
    </xf>
    <xf numFmtId="2" fontId="3" fillId="0" borderId="8" xfId="0" applyNumberFormat="1" applyFont="1" applyBorder="1" applyAlignment="1">
      <alignment horizontal="right" vertical="center"/>
    </xf>
    <xf numFmtId="2" fontId="3" fillId="0" borderId="8" xfId="0" applyNumberFormat="1" applyFont="1" applyFill="1" applyBorder="1" applyAlignment="1">
      <alignment horizontal="right" vertical="center"/>
    </xf>
    <xf numFmtId="0" fontId="3" fillId="0" borderId="5" xfId="4" applyFont="1" applyFill="1" applyBorder="1" applyAlignment="1">
      <alignment horizontal="left" vertical="center" wrapText="1"/>
    </xf>
  </cellXfs>
  <cellStyles count="7">
    <cellStyle name="60% - Accent1" xfId="2" builtinId="32"/>
    <cellStyle name="60% - Accent1 2" xfId="6"/>
    <cellStyle name="Excel Built-in Normal" xfId="1"/>
    <cellStyle name="Normal" xfId="0" builtinId="0"/>
    <cellStyle name="Normal 2" xfId="4"/>
    <cellStyle name="Normal 3" xfId="3"/>
    <cellStyle name="Normal 5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FB077F77-D7C5-4F0F-8F4D-A0EB2717032A}"/>
            </a:ext>
          </a:extLst>
        </xdr:cNvPr>
        <xdr:cNvSpPr>
          <a:spLocks noChangeArrowheads="1"/>
        </xdr:cNvSpPr>
      </xdr:nvSpPr>
      <xdr:spPr bwMode="auto">
        <a:xfrm>
          <a:off x="8677275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187BC6D-A21A-485B-A8C3-479F4915B65B}"/>
            </a:ext>
          </a:extLst>
        </xdr:cNvPr>
        <xdr:cNvSpPr>
          <a:spLocks noChangeArrowheads="1"/>
        </xdr:cNvSpPr>
      </xdr:nvSpPr>
      <xdr:spPr bwMode="auto">
        <a:xfrm>
          <a:off x="8772525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28575</xdr:rowOff>
    </xdr:from>
    <xdr:to>
      <xdr:col>15</xdr:col>
      <xdr:colOff>0</xdr:colOff>
      <xdr:row>5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11937F44-4522-4341-A4E2-100BD1B8DAF4}"/>
            </a:ext>
          </a:extLst>
        </xdr:cNvPr>
        <xdr:cNvSpPr>
          <a:spLocks noChangeArrowheads="1"/>
        </xdr:cNvSpPr>
      </xdr:nvSpPr>
      <xdr:spPr bwMode="auto">
        <a:xfrm>
          <a:off x="8696325" y="771525"/>
          <a:ext cx="628650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22"/>
  <sheetViews>
    <sheetView tabSelected="1" workbookViewId="0">
      <selection activeCell="C27" sqref="C27"/>
    </sheetView>
  </sheetViews>
  <sheetFormatPr defaultRowHeight="12.75" x14ac:dyDescent="0.2"/>
  <cols>
    <col min="1" max="1" width="4.140625" style="3" customWidth="1"/>
    <col min="2" max="2" width="14.85546875" style="3" customWidth="1"/>
    <col min="3" max="3" width="47.42578125" style="1" customWidth="1"/>
    <col min="4" max="4" width="18" style="2" customWidth="1"/>
    <col min="5" max="16384" width="9.140625" style="6"/>
  </cols>
  <sheetData>
    <row r="1" spans="1:8" x14ac:dyDescent="0.2">
      <c r="A1" s="207" t="s">
        <v>113</v>
      </c>
      <c r="B1" s="207"/>
      <c r="C1" s="207"/>
      <c r="D1" s="207"/>
    </row>
    <row r="2" spans="1:8" x14ac:dyDescent="0.2">
      <c r="C2" s="79"/>
    </row>
    <row r="3" spans="1:8" ht="15" x14ac:dyDescent="0.2">
      <c r="A3" s="10" t="s">
        <v>1</v>
      </c>
      <c r="B3" s="10"/>
      <c r="C3" s="80" t="s">
        <v>49</v>
      </c>
    </row>
    <row r="4" spans="1:8" ht="15" x14ac:dyDescent="0.2">
      <c r="A4" s="10" t="s">
        <v>20</v>
      </c>
      <c r="B4" s="10"/>
      <c r="C4" s="80" t="s">
        <v>112</v>
      </c>
    </row>
    <row r="5" spans="1:8" ht="14.25" x14ac:dyDescent="0.2">
      <c r="A5" s="10" t="s">
        <v>4</v>
      </c>
      <c r="B5" s="10"/>
      <c r="C5" s="81"/>
    </row>
    <row r="6" spans="1:8" ht="14.25" x14ac:dyDescent="0.2">
      <c r="A6" s="10" t="s">
        <v>188</v>
      </c>
      <c r="B6" s="10"/>
      <c r="C6" s="79"/>
    </row>
    <row r="8" spans="1:8" ht="20.25" customHeight="1" x14ac:dyDescent="0.2">
      <c r="A8" s="208" t="s">
        <v>5</v>
      </c>
      <c r="B8" s="210" t="s">
        <v>21</v>
      </c>
      <c r="C8" s="212" t="s">
        <v>22</v>
      </c>
      <c r="D8" s="214" t="s">
        <v>33</v>
      </c>
      <c r="E8" s="9"/>
    </row>
    <row r="9" spans="1:8" ht="56.25" customHeight="1" x14ac:dyDescent="0.2">
      <c r="A9" s="209"/>
      <c r="B9" s="211"/>
      <c r="C9" s="213"/>
      <c r="D9" s="215"/>
    </row>
    <row r="10" spans="1:8" x14ac:dyDescent="0.2">
      <c r="A10" s="11"/>
      <c r="B10" s="11"/>
      <c r="C10" s="12"/>
      <c r="D10" s="13"/>
    </row>
    <row r="11" spans="1:8" x14ac:dyDescent="0.2">
      <c r="A11" s="16">
        <v>1</v>
      </c>
      <c r="B11" s="18">
        <v>1</v>
      </c>
      <c r="C11" s="98" t="s">
        <v>48</v>
      </c>
      <c r="D11" s="108">
        <f>'1-BD006'!D20</f>
        <v>0</v>
      </c>
      <c r="E11" s="100"/>
      <c r="F11" s="100"/>
      <c r="G11" s="100"/>
      <c r="H11" s="100"/>
    </row>
    <row r="12" spans="1:8" x14ac:dyDescent="0.2">
      <c r="A12" s="163">
        <v>3</v>
      </c>
      <c r="B12" s="164">
        <v>3</v>
      </c>
      <c r="C12" s="165" t="s">
        <v>127</v>
      </c>
      <c r="D12" s="109">
        <f>'3-BO006'!D19</f>
        <v>0</v>
      </c>
      <c r="E12" s="100"/>
      <c r="F12" s="100"/>
      <c r="G12" s="100"/>
      <c r="H12" s="100"/>
    </row>
    <row r="13" spans="1:8" x14ac:dyDescent="0.2">
      <c r="A13" s="19"/>
      <c r="B13" s="20"/>
      <c r="C13" s="21"/>
      <c r="D13" s="109"/>
      <c r="E13" s="100"/>
      <c r="F13" s="100"/>
      <c r="G13" s="100"/>
      <c r="H13" s="100"/>
    </row>
    <row r="14" spans="1:8" x14ac:dyDescent="0.2">
      <c r="A14" s="55"/>
      <c r="B14" s="55"/>
      <c r="C14" s="22" t="s">
        <v>0</v>
      </c>
      <c r="D14" s="105">
        <f>SUM(D11:D13)</f>
        <v>0</v>
      </c>
      <c r="E14" s="100"/>
      <c r="F14" s="100"/>
      <c r="G14" s="100"/>
      <c r="H14" s="100"/>
    </row>
    <row r="15" spans="1:8" x14ac:dyDescent="0.2">
      <c r="A15" s="55"/>
      <c r="B15" s="55"/>
      <c r="C15" s="22" t="s">
        <v>31</v>
      </c>
      <c r="D15" s="110">
        <f>D14*21%</f>
        <v>0</v>
      </c>
      <c r="E15" s="100"/>
      <c r="F15" s="100"/>
      <c r="G15" s="100"/>
      <c r="H15" s="100"/>
    </row>
    <row r="16" spans="1:8" s="84" customFormat="1" ht="15" x14ac:dyDescent="0.2">
      <c r="A16" s="82"/>
      <c r="B16" s="82"/>
      <c r="C16" s="83" t="s">
        <v>23</v>
      </c>
      <c r="D16" s="111">
        <f>SUM(D14:D15)</f>
        <v>0</v>
      </c>
      <c r="E16" s="112"/>
      <c r="F16" s="112"/>
      <c r="G16" s="112"/>
      <c r="H16" s="112"/>
    </row>
    <row r="17" spans="1:4" x14ac:dyDescent="0.2">
      <c r="A17" s="55"/>
      <c r="B17" s="55"/>
      <c r="C17" s="85"/>
      <c r="D17" s="86"/>
    </row>
    <row r="20" spans="1:4" x14ac:dyDescent="0.2">
      <c r="B20" s="54" t="s">
        <v>24</v>
      </c>
      <c r="D20" s="54"/>
    </row>
    <row r="21" spans="1:4" x14ac:dyDescent="0.2">
      <c r="B21" s="54"/>
      <c r="D21" s="54"/>
    </row>
    <row r="22" spans="1:4" x14ac:dyDescent="0.2">
      <c r="B22" s="54"/>
    </row>
  </sheetData>
  <mergeCells count="5">
    <mergeCell ref="A1:D1"/>
    <mergeCell ref="A8:A9"/>
    <mergeCell ref="B8:B9"/>
    <mergeCell ref="C8:C9"/>
    <mergeCell ref="D8:D9"/>
  </mergeCells>
  <pageMargins left="0.75" right="0.75" top="1.72" bottom="1" header="0.5" footer="0.5"/>
  <pageSetup paperSize="9" orientation="portrait" horizontalDpi="4294967292" verticalDpi="360" r:id="rId1"/>
  <headerFooter alignWithMargins="0">
    <oddHeader xml:space="preserve">&amp;RAPSTIPRINU
_______________________
&amp;8(Pasūtītāja paraksts un tā atšifrējums)
Z.V.
________.gada____._____________
</oddHeader>
    <oddFooter>&amp;C&amp;8&amp;P&amp;R&amp;8&amp;D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6"/>
  <sheetViews>
    <sheetView workbookViewId="0">
      <selection activeCell="A7" sqref="A7:XFD7"/>
    </sheetView>
  </sheetViews>
  <sheetFormatPr defaultRowHeight="12.75" x14ac:dyDescent="0.2"/>
  <cols>
    <col min="1" max="1" width="4.140625" style="3" customWidth="1"/>
    <col min="2" max="2" width="10" style="3" customWidth="1"/>
    <col min="3" max="3" width="28.5703125" style="1" customWidth="1"/>
    <col min="4" max="4" width="17.7109375" style="2" customWidth="1"/>
    <col min="5" max="5" width="17.7109375" style="3" customWidth="1"/>
    <col min="6" max="6" width="17.7109375" style="4" customWidth="1"/>
    <col min="7" max="8" width="17.7109375" style="5" customWidth="1"/>
    <col min="9" max="16384" width="9.140625" style="6"/>
  </cols>
  <sheetData>
    <row r="1" spans="1:10" ht="14.25" x14ac:dyDescent="0.2">
      <c r="A1" s="10" t="s">
        <v>1</v>
      </c>
      <c r="B1" s="10"/>
      <c r="D1" s="94" t="s">
        <v>48</v>
      </c>
    </row>
    <row r="2" spans="1:10" ht="15" x14ac:dyDescent="0.2">
      <c r="A2" s="10" t="s">
        <v>2</v>
      </c>
      <c r="B2" s="10"/>
      <c r="D2" s="80" t="s">
        <v>49</v>
      </c>
    </row>
    <row r="3" spans="1:10" ht="15" x14ac:dyDescent="0.2">
      <c r="A3" s="10" t="s">
        <v>3</v>
      </c>
      <c r="B3" s="10"/>
      <c r="D3" s="80" t="s">
        <v>112</v>
      </c>
    </row>
    <row r="4" spans="1:10" ht="14.25" x14ac:dyDescent="0.2">
      <c r="A4" s="10" t="s">
        <v>4</v>
      </c>
      <c r="B4" s="10"/>
      <c r="D4" s="81"/>
      <c r="G4" s="78"/>
    </row>
    <row r="5" spans="1:10" ht="14.25" x14ac:dyDescent="0.2">
      <c r="A5" s="10" t="s">
        <v>34</v>
      </c>
      <c r="B5" s="10"/>
      <c r="D5" s="95">
        <f>D20</f>
        <v>0</v>
      </c>
    </row>
    <row r="6" spans="1:10" ht="14.25" x14ac:dyDescent="0.2">
      <c r="A6" s="10" t="s">
        <v>13</v>
      </c>
      <c r="B6" s="10"/>
      <c r="D6" s="95">
        <f>H15</f>
        <v>0</v>
      </c>
    </row>
    <row r="7" spans="1:10" ht="14.25" x14ac:dyDescent="0.2">
      <c r="A7" s="10" t="s">
        <v>188</v>
      </c>
      <c r="B7" s="10"/>
    </row>
    <row r="9" spans="1:10" ht="20.25" customHeight="1" x14ac:dyDescent="0.2">
      <c r="A9" s="208" t="s">
        <v>5</v>
      </c>
      <c r="B9" s="210" t="s">
        <v>14</v>
      </c>
      <c r="C9" s="212" t="s">
        <v>15</v>
      </c>
      <c r="D9" s="214" t="s">
        <v>35</v>
      </c>
      <c r="E9" s="218" t="s">
        <v>16</v>
      </c>
      <c r="F9" s="218"/>
      <c r="G9" s="218"/>
      <c r="H9" s="216" t="s">
        <v>11</v>
      </c>
      <c r="I9" s="9"/>
    </row>
    <row r="10" spans="1:10" ht="78.75" customHeight="1" x14ac:dyDescent="0.2">
      <c r="A10" s="209"/>
      <c r="B10" s="211"/>
      <c r="C10" s="213"/>
      <c r="D10" s="215"/>
      <c r="E10" s="114" t="s">
        <v>36</v>
      </c>
      <c r="F10" s="114" t="s">
        <v>37</v>
      </c>
      <c r="G10" s="114" t="s">
        <v>38</v>
      </c>
      <c r="H10" s="217"/>
    </row>
    <row r="11" spans="1:10" x14ac:dyDescent="0.2">
      <c r="A11" s="28"/>
      <c r="B11" s="27"/>
      <c r="C11" s="97"/>
      <c r="D11" s="30"/>
      <c r="E11" s="25"/>
      <c r="F11" s="31"/>
      <c r="G11" s="33"/>
      <c r="H11" s="35"/>
    </row>
    <row r="12" spans="1:10" s="131" customFormat="1" x14ac:dyDescent="0.2">
      <c r="A12" s="123">
        <v>1</v>
      </c>
      <c r="B12" s="124" t="s">
        <v>46</v>
      </c>
      <c r="C12" s="125" t="s">
        <v>50</v>
      </c>
      <c r="D12" s="126">
        <f>'DEM006'!O36</f>
        <v>0</v>
      </c>
      <c r="E12" s="127">
        <f>'DEM006'!L36</f>
        <v>0</v>
      </c>
      <c r="F12" s="128">
        <f>'DEM006'!M36</f>
        <v>0</v>
      </c>
      <c r="G12" s="127">
        <f>'DEM006'!N36</f>
        <v>0</v>
      </c>
      <c r="H12" s="129">
        <f>'DEM006'!K36</f>
        <v>0</v>
      </c>
      <c r="I12" s="130"/>
      <c r="J12" s="130"/>
    </row>
    <row r="13" spans="1:10" s="131" customFormat="1" x14ac:dyDescent="0.2">
      <c r="A13" s="123">
        <v>2</v>
      </c>
      <c r="B13" s="124" t="s">
        <v>47</v>
      </c>
      <c r="C13" s="125" t="s">
        <v>51</v>
      </c>
      <c r="D13" s="126">
        <f>'REN006'!O85</f>
        <v>0</v>
      </c>
      <c r="E13" s="127">
        <f>'REN006'!L85</f>
        <v>0</v>
      </c>
      <c r="F13" s="128">
        <f>'REN006'!M85</f>
        <v>0</v>
      </c>
      <c r="G13" s="127">
        <f>'REN006'!N85</f>
        <v>0</v>
      </c>
      <c r="H13" s="129">
        <f>'REN006'!K85</f>
        <v>0</v>
      </c>
      <c r="I13" s="130"/>
      <c r="J13" s="130"/>
    </row>
    <row r="14" spans="1:10" x14ac:dyDescent="0.2">
      <c r="A14" s="19"/>
      <c r="B14" s="20"/>
      <c r="C14" s="29"/>
      <c r="D14" s="101"/>
      <c r="E14" s="102"/>
      <c r="F14" s="103"/>
      <c r="G14" s="102"/>
      <c r="H14" s="104"/>
      <c r="I14" s="100"/>
      <c r="J14" s="100"/>
    </row>
    <row r="15" spans="1:10" s="121" customFormat="1" x14ac:dyDescent="0.2">
      <c r="A15" s="115"/>
      <c r="B15" s="115"/>
      <c r="C15" s="116" t="s">
        <v>17</v>
      </c>
      <c r="D15" s="117">
        <f>SUM(D12:D14)</f>
        <v>0</v>
      </c>
      <c r="E15" s="118">
        <f>SUM(E12:E14)</f>
        <v>0</v>
      </c>
      <c r="F15" s="118">
        <f>SUM(F12:F14)</f>
        <v>0</v>
      </c>
      <c r="G15" s="118">
        <f>SUM(G12:G14)</f>
        <v>0</v>
      </c>
      <c r="H15" s="119">
        <f>SUM(H12:H14)</f>
        <v>0</v>
      </c>
      <c r="I15" s="120"/>
      <c r="J15" s="120"/>
    </row>
    <row r="16" spans="1:10" x14ac:dyDescent="0.2">
      <c r="C16" s="22" t="s">
        <v>171</v>
      </c>
      <c r="D16" s="105">
        <f>D15*10%</f>
        <v>0</v>
      </c>
      <c r="E16" s="106"/>
      <c r="F16" s="107"/>
      <c r="G16" s="107"/>
      <c r="H16" s="107"/>
      <c r="I16" s="100"/>
      <c r="J16" s="100"/>
    </row>
    <row r="17" spans="3:10" x14ac:dyDescent="0.2">
      <c r="C17" s="99" t="s">
        <v>29</v>
      </c>
      <c r="D17" s="105"/>
      <c r="E17" s="106"/>
      <c r="F17" s="107"/>
      <c r="G17" s="107"/>
      <c r="H17" s="107"/>
      <c r="I17" s="100"/>
      <c r="J17" s="100"/>
    </row>
    <row r="18" spans="3:10" x14ac:dyDescent="0.2">
      <c r="C18" s="22" t="s">
        <v>170</v>
      </c>
      <c r="D18" s="105">
        <f>D15*5%</f>
        <v>0</v>
      </c>
      <c r="E18" s="106"/>
      <c r="F18" s="107"/>
      <c r="G18" s="107"/>
      <c r="H18" s="107"/>
      <c r="I18" s="100"/>
      <c r="J18" s="100"/>
    </row>
    <row r="19" spans="3:10" ht="25.5" x14ac:dyDescent="0.2">
      <c r="C19" s="22" t="s">
        <v>32</v>
      </c>
      <c r="D19" s="113">
        <f>E15*23.59%</f>
        <v>0</v>
      </c>
      <c r="E19" s="106"/>
      <c r="F19" s="107"/>
      <c r="G19" s="107"/>
      <c r="H19" s="107"/>
      <c r="I19" s="100"/>
      <c r="J19" s="100"/>
    </row>
    <row r="20" spans="3:10" x14ac:dyDescent="0.2">
      <c r="C20" s="24" t="s">
        <v>18</v>
      </c>
      <c r="D20" s="122">
        <f>SUM(D15:D19)</f>
        <v>0</v>
      </c>
      <c r="E20" s="106"/>
      <c r="F20" s="107"/>
      <c r="G20" s="107"/>
      <c r="H20" s="107"/>
      <c r="I20" s="100"/>
      <c r="J20" s="100"/>
    </row>
    <row r="23" spans="3:10" x14ac:dyDescent="0.2">
      <c r="C23" s="53"/>
      <c r="F23" s="54"/>
      <c r="G23" s="4"/>
    </row>
    <row r="24" spans="3:10" x14ac:dyDescent="0.2">
      <c r="F24" s="54"/>
      <c r="G24" s="4"/>
    </row>
    <row r="25" spans="3:10" x14ac:dyDescent="0.2">
      <c r="C25" s="53"/>
      <c r="F25" s="54"/>
      <c r="G25" s="4"/>
    </row>
    <row r="26" spans="3:10" x14ac:dyDescent="0.2">
      <c r="F26" s="54"/>
      <c r="G26" s="4"/>
    </row>
  </sheetData>
  <mergeCells count="6">
    <mergeCell ref="H9:H10"/>
    <mergeCell ref="A9:A10"/>
    <mergeCell ref="B9:B10"/>
    <mergeCell ref="C9:C10"/>
    <mergeCell ref="D9:D10"/>
    <mergeCell ref="E9:G9"/>
  </mergeCells>
  <pageMargins left="0.74803149606299213" right="0.74803149606299213" top="0.87" bottom="0.98425196850393704" header="0.51181102362204722" footer="0.51181102362204722"/>
  <pageSetup paperSize="9" orientation="landscape" horizontalDpi="4294967292" verticalDpi="360" r:id="rId1"/>
  <headerFooter alignWithMargins="0">
    <oddHeader xml:space="preserve">&amp;C&amp;12&amp;UKOPSAVILKUMA APRĒĶINI PAR  DARBU VAI KONSTRUKTĪVO ELEMENTU VEIDIEM  Nr. 1&amp;U
</oddHeader>
    <oddFooter>&amp;C&amp;8&amp;P&amp;R&amp;8&amp;D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41"/>
  <sheetViews>
    <sheetView topLeftCell="A16" zoomScaleNormal="100" workbookViewId="0">
      <selection activeCell="A6" sqref="A6:XFD6"/>
    </sheetView>
  </sheetViews>
  <sheetFormatPr defaultRowHeight="12.75" x14ac:dyDescent="0.2"/>
  <cols>
    <col min="1" max="1" width="5.7109375" style="3" customWidth="1"/>
    <col min="2" max="2" width="40.140625" style="1" customWidth="1"/>
    <col min="3" max="3" width="4.7109375" style="2" customWidth="1"/>
    <col min="4" max="4" width="6.85546875" style="3" customWidth="1"/>
    <col min="5" max="5" width="6.28515625" style="3" customWidth="1"/>
    <col min="6" max="6" width="6.5703125" style="4" customWidth="1"/>
    <col min="7" max="7" width="6.42578125" style="5" customWidth="1"/>
    <col min="8" max="8" width="6.85546875" style="5" customWidth="1"/>
    <col min="9" max="9" width="6.28515625" style="5" customWidth="1"/>
    <col min="10" max="10" width="6.5703125" style="5" customWidth="1"/>
    <col min="11" max="14" width="8.42578125" style="5" customWidth="1"/>
    <col min="15" max="15" width="9.42578125" style="6" customWidth="1"/>
    <col min="16" max="16" width="9.140625" style="6"/>
    <col min="17" max="17" width="0" style="6" hidden="1" customWidth="1"/>
    <col min="18" max="16384" width="9.140625" style="6"/>
  </cols>
  <sheetData>
    <row r="1" spans="1:17" ht="14.25" x14ac:dyDescent="0.2">
      <c r="A1" s="56" t="s">
        <v>1</v>
      </c>
      <c r="B1" s="57"/>
      <c r="C1" s="94" t="s">
        <v>48</v>
      </c>
      <c r="D1" s="58"/>
      <c r="E1" s="58"/>
      <c r="F1" s="59"/>
      <c r="G1" s="60"/>
      <c r="H1" s="60"/>
      <c r="I1" s="60"/>
      <c r="J1" s="60"/>
      <c r="K1" s="60"/>
      <c r="L1" s="60"/>
      <c r="M1" s="60"/>
      <c r="N1" s="60"/>
      <c r="O1" s="61"/>
    </row>
    <row r="2" spans="1:17" ht="15" x14ac:dyDescent="0.2">
      <c r="A2" s="56" t="s">
        <v>2</v>
      </c>
      <c r="B2" s="57"/>
      <c r="C2" s="80" t="s">
        <v>49</v>
      </c>
      <c r="D2" s="58"/>
      <c r="E2" s="58"/>
      <c r="F2" s="59"/>
      <c r="G2" s="60"/>
      <c r="H2" s="60"/>
      <c r="I2" s="60"/>
      <c r="J2" s="60"/>
      <c r="K2" s="60"/>
      <c r="L2" s="60"/>
      <c r="M2" s="60"/>
      <c r="N2" s="60"/>
      <c r="O2" s="61"/>
    </row>
    <row r="3" spans="1:17" ht="15" x14ac:dyDescent="0.2">
      <c r="A3" s="56" t="s">
        <v>3</v>
      </c>
      <c r="B3" s="57"/>
      <c r="C3" s="80" t="s">
        <v>112</v>
      </c>
      <c r="D3" s="58"/>
      <c r="E3" s="58"/>
      <c r="F3" s="59"/>
      <c r="G3" s="60"/>
      <c r="H3" s="60"/>
      <c r="I3" s="60"/>
      <c r="J3" s="60"/>
      <c r="K3" s="60"/>
      <c r="L3" s="60"/>
      <c r="M3" s="60"/>
      <c r="N3" s="60"/>
      <c r="O3" s="61"/>
    </row>
    <row r="4" spans="1:17" ht="14.25" x14ac:dyDescent="0.2">
      <c r="A4" s="56" t="s">
        <v>4</v>
      </c>
      <c r="B4" s="57"/>
      <c r="C4" s="62"/>
      <c r="D4" s="58"/>
      <c r="E4" s="58"/>
      <c r="F4" s="59"/>
      <c r="G4" s="60"/>
      <c r="H4" s="60"/>
      <c r="I4" s="60"/>
      <c r="J4" s="60"/>
      <c r="K4" s="60"/>
      <c r="L4" s="60"/>
      <c r="M4" s="60"/>
      <c r="N4" s="60"/>
      <c r="O4" s="61"/>
    </row>
    <row r="5" spans="1:17" ht="14.25" x14ac:dyDescent="0.2">
      <c r="A5" s="56" t="s">
        <v>189</v>
      </c>
      <c r="B5" s="57"/>
      <c r="C5" s="63"/>
      <c r="D5" s="58"/>
      <c r="E5" s="58"/>
      <c r="F5" s="59"/>
      <c r="G5" s="60"/>
      <c r="H5" s="60"/>
      <c r="I5" s="60"/>
      <c r="J5" s="60"/>
      <c r="K5" s="60"/>
      <c r="L5" s="60"/>
      <c r="M5" s="60"/>
      <c r="N5" s="64" t="s">
        <v>39</v>
      </c>
      <c r="O5" s="65">
        <f>O36</f>
        <v>0</v>
      </c>
    </row>
    <row r="6" spans="1:17" ht="14.25" x14ac:dyDescent="0.2">
      <c r="A6" s="10"/>
      <c r="B6" s="57"/>
      <c r="C6" s="63"/>
      <c r="D6" s="58"/>
      <c r="E6" s="58"/>
      <c r="F6" s="59"/>
      <c r="G6" s="60"/>
      <c r="H6" s="60"/>
      <c r="I6" s="60"/>
      <c r="J6" s="60"/>
      <c r="K6" s="60"/>
      <c r="L6" s="60"/>
      <c r="M6" s="60"/>
      <c r="N6" s="60"/>
      <c r="O6" s="61"/>
    </row>
    <row r="7" spans="1:17" ht="20.25" customHeight="1" x14ac:dyDescent="0.2">
      <c r="A7" s="208" t="s">
        <v>5</v>
      </c>
      <c r="B7" s="221" t="s">
        <v>6</v>
      </c>
      <c r="C7" s="223" t="s">
        <v>7</v>
      </c>
      <c r="D7" s="208" t="s">
        <v>8</v>
      </c>
      <c r="E7" s="218" t="s">
        <v>9</v>
      </c>
      <c r="F7" s="218"/>
      <c r="G7" s="218"/>
      <c r="H7" s="218"/>
      <c r="I7" s="218"/>
      <c r="J7" s="220"/>
      <c r="K7" s="219" t="s">
        <v>12</v>
      </c>
      <c r="L7" s="218"/>
      <c r="M7" s="218"/>
      <c r="N7" s="218"/>
      <c r="O7" s="220"/>
      <c r="P7" s="9"/>
    </row>
    <row r="8" spans="1:17" ht="78.75" customHeight="1" x14ac:dyDescent="0.2">
      <c r="A8" s="209"/>
      <c r="B8" s="222"/>
      <c r="C8" s="224"/>
      <c r="D8" s="209"/>
      <c r="E8" s="7" t="s">
        <v>10</v>
      </c>
      <c r="F8" s="7" t="s">
        <v>40</v>
      </c>
      <c r="G8" s="8" t="s">
        <v>41</v>
      </c>
      <c r="H8" s="8" t="s">
        <v>42</v>
      </c>
      <c r="I8" s="8" t="s">
        <v>43</v>
      </c>
      <c r="J8" s="8" t="s">
        <v>44</v>
      </c>
      <c r="K8" s="8" t="s">
        <v>11</v>
      </c>
      <c r="L8" s="8" t="s">
        <v>41</v>
      </c>
      <c r="M8" s="8" t="s">
        <v>42</v>
      </c>
      <c r="N8" s="8" t="s">
        <v>43</v>
      </c>
      <c r="O8" s="8" t="s">
        <v>45</v>
      </c>
    </row>
    <row r="9" spans="1:17" x14ac:dyDescent="0.2">
      <c r="A9" s="17"/>
      <c r="B9" s="37"/>
      <c r="C9" s="38"/>
      <c r="D9" s="27"/>
      <c r="E9" s="39"/>
      <c r="F9" s="31"/>
      <c r="G9" s="40"/>
      <c r="H9" s="35"/>
      <c r="I9" s="40"/>
      <c r="J9" s="35"/>
      <c r="K9" s="40"/>
      <c r="L9" s="35"/>
      <c r="M9" s="40"/>
      <c r="N9" s="35"/>
      <c r="O9" s="41"/>
    </row>
    <row r="10" spans="1:17" s="121" customFormat="1" x14ac:dyDescent="0.2">
      <c r="A10" s="166"/>
      <c r="B10" s="173" t="s">
        <v>120</v>
      </c>
      <c r="C10" s="167"/>
      <c r="D10" s="166"/>
      <c r="E10" s="168"/>
      <c r="F10" s="169"/>
      <c r="G10" s="170"/>
      <c r="H10" s="171"/>
      <c r="I10" s="170"/>
      <c r="J10" s="171"/>
      <c r="K10" s="170"/>
      <c r="L10" s="171"/>
      <c r="M10" s="170"/>
      <c r="N10" s="171"/>
      <c r="O10" s="172"/>
    </row>
    <row r="11" spans="1:17" s="139" customFormat="1" x14ac:dyDescent="0.2">
      <c r="A11" s="132">
        <v>1</v>
      </c>
      <c r="B11" s="133" t="s">
        <v>52</v>
      </c>
      <c r="C11" s="134"/>
      <c r="D11" s="135"/>
      <c r="E11" s="136"/>
      <c r="F11" s="137"/>
      <c r="G11" s="138"/>
      <c r="H11" s="137"/>
      <c r="I11" s="138"/>
      <c r="J11" s="137"/>
      <c r="K11" s="138"/>
      <c r="L11" s="137"/>
      <c r="M11" s="138"/>
      <c r="N11" s="137"/>
      <c r="O11" s="137"/>
    </row>
    <row r="12" spans="1:17" s="93" customFormat="1" ht="14.25" x14ac:dyDescent="0.2">
      <c r="A12" s="87" t="s">
        <v>53</v>
      </c>
      <c r="B12" s="88" t="s">
        <v>70</v>
      </c>
      <c r="C12" s="89" t="s">
        <v>55</v>
      </c>
      <c r="D12" s="140">
        <v>60</v>
      </c>
      <c r="E12" s="174"/>
      <c r="F12" s="175"/>
      <c r="G12" s="158">
        <f t="shared" ref="G12" si="0">ROUND(E12*F12,2)</f>
        <v>0</v>
      </c>
      <c r="H12" s="91"/>
      <c r="I12" s="158"/>
      <c r="J12" s="74">
        <f t="shared" ref="J12" si="1">SUM(G12:I12)</f>
        <v>0</v>
      </c>
      <c r="K12" s="158">
        <f t="shared" ref="K12" si="2">ROUND(D12*E12,2)</f>
        <v>0</v>
      </c>
      <c r="L12" s="74">
        <f t="shared" ref="L12" si="3">ROUND(D12*G12,2)</f>
        <v>0</v>
      </c>
      <c r="M12" s="158">
        <f t="shared" ref="M12" si="4">ROUND(D12*H12,2)</f>
        <v>0</v>
      </c>
      <c r="N12" s="74">
        <f>ROUND(I12*D12,2)</f>
        <v>0</v>
      </c>
      <c r="O12" s="74">
        <f t="shared" ref="O12" si="5">SUM(L12:N12)</f>
        <v>0</v>
      </c>
    </row>
    <row r="13" spans="1:17" s="139" customFormat="1" x14ac:dyDescent="0.2">
      <c r="A13" s="132">
        <v>2</v>
      </c>
      <c r="B13" s="133" t="s">
        <v>54</v>
      </c>
      <c r="C13" s="134"/>
      <c r="D13" s="141"/>
      <c r="E13" s="136"/>
      <c r="F13" s="137"/>
      <c r="G13" s="138"/>
      <c r="H13" s="137"/>
      <c r="I13" s="158"/>
      <c r="J13" s="137"/>
      <c r="K13" s="138"/>
      <c r="L13" s="137"/>
      <c r="M13" s="138"/>
      <c r="N13" s="137"/>
      <c r="O13" s="137"/>
    </row>
    <row r="14" spans="1:17" ht="14.25" x14ac:dyDescent="0.2">
      <c r="A14" s="124" t="s">
        <v>56</v>
      </c>
      <c r="B14" s="23" t="s">
        <v>57</v>
      </c>
      <c r="C14" s="89" t="s">
        <v>55</v>
      </c>
      <c r="D14" s="142">
        <v>1370</v>
      </c>
      <c r="E14" s="174"/>
      <c r="F14" s="175"/>
      <c r="G14" s="158">
        <f t="shared" ref="G14:G16" si="6">ROUND(E14*F14,2)</f>
        <v>0</v>
      </c>
      <c r="H14" s="91"/>
      <c r="I14" s="158"/>
      <c r="J14" s="74">
        <f t="shared" ref="J14" si="7">SUM(G14:I14)</f>
        <v>0</v>
      </c>
      <c r="K14" s="158">
        <f t="shared" ref="K14:K16" si="8">ROUND(D14*E14,2)</f>
        <v>0</v>
      </c>
      <c r="L14" s="74">
        <f t="shared" ref="L14:L16" si="9">ROUND(D14*G14,2)</f>
        <v>0</v>
      </c>
      <c r="M14" s="158">
        <f t="shared" ref="M14:M16" si="10">ROUND(D14*H14,2)</f>
        <v>0</v>
      </c>
      <c r="N14" s="74">
        <f>ROUND(I14*D14,2)</f>
        <v>0</v>
      </c>
      <c r="O14" s="74">
        <f t="shared" ref="O14:O16" si="11">SUM(L14:N14)</f>
        <v>0</v>
      </c>
      <c r="Q14" s="6">
        <f>D14*0.05</f>
        <v>68.5</v>
      </c>
    </row>
    <row r="15" spans="1:17" ht="14.25" x14ac:dyDescent="0.2">
      <c r="A15" s="124" t="s">
        <v>59</v>
      </c>
      <c r="B15" s="88" t="s">
        <v>70</v>
      </c>
      <c r="C15" s="89" t="s">
        <v>55</v>
      </c>
      <c r="D15" s="142">
        <v>2100</v>
      </c>
      <c r="E15" s="174"/>
      <c r="F15" s="175"/>
      <c r="G15" s="158">
        <f t="shared" si="6"/>
        <v>0</v>
      </c>
      <c r="H15" s="91"/>
      <c r="I15" s="158"/>
      <c r="J15" s="74">
        <f>SUM(G15:I15)</f>
        <v>0</v>
      </c>
      <c r="K15" s="158">
        <f t="shared" si="8"/>
        <v>0</v>
      </c>
      <c r="L15" s="74">
        <f t="shared" si="9"/>
        <v>0</v>
      </c>
      <c r="M15" s="158">
        <f t="shared" si="10"/>
        <v>0</v>
      </c>
      <c r="N15" s="74">
        <f>ROUND(I15*D15,2)</f>
        <v>0</v>
      </c>
      <c r="O15" s="74">
        <f t="shared" si="11"/>
        <v>0</v>
      </c>
    </row>
    <row r="16" spans="1:17" ht="25.5" x14ac:dyDescent="0.2">
      <c r="A16" s="124" t="s">
        <v>60</v>
      </c>
      <c r="B16" s="23" t="s">
        <v>145</v>
      </c>
      <c r="C16" s="89" t="s">
        <v>55</v>
      </c>
      <c r="D16" s="142">
        <v>40</v>
      </c>
      <c r="E16" s="174"/>
      <c r="F16" s="175"/>
      <c r="G16" s="158">
        <f t="shared" si="6"/>
        <v>0</v>
      </c>
      <c r="H16" s="91"/>
      <c r="I16" s="158"/>
      <c r="J16" s="74">
        <f t="shared" ref="J16" si="12">SUM(G16:I16)</f>
        <v>0</v>
      </c>
      <c r="K16" s="158">
        <f t="shared" si="8"/>
        <v>0</v>
      </c>
      <c r="L16" s="74">
        <f t="shared" si="9"/>
        <v>0</v>
      </c>
      <c r="M16" s="158">
        <f t="shared" si="10"/>
        <v>0</v>
      </c>
      <c r="N16" s="74">
        <f t="shared" ref="N16" si="13">ROUND(I16*D16,2)</f>
        <v>0</v>
      </c>
      <c r="O16" s="74">
        <f t="shared" si="11"/>
        <v>0</v>
      </c>
    </row>
    <row r="17" spans="1:17" x14ac:dyDescent="0.2">
      <c r="A17" s="124" t="s">
        <v>61</v>
      </c>
      <c r="B17" s="23" t="s">
        <v>114</v>
      </c>
      <c r="C17" s="89" t="s">
        <v>58</v>
      </c>
      <c r="D17" s="142">
        <v>1</v>
      </c>
      <c r="E17" s="174"/>
      <c r="F17" s="175"/>
      <c r="G17" s="158">
        <f t="shared" ref="G17:G20" si="14">ROUND(E17*F17,2)</f>
        <v>0</v>
      </c>
      <c r="H17" s="91"/>
      <c r="I17" s="158"/>
      <c r="J17" s="74">
        <f t="shared" ref="J17:J19" si="15">SUM(G17:I17)</f>
        <v>0</v>
      </c>
      <c r="K17" s="158">
        <f t="shared" ref="K17:K20" si="16">ROUND(D17*E17,2)</f>
        <v>0</v>
      </c>
      <c r="L17" s="74">
        <f t="shared" ref="L17:L20" si="17">ROUND(D17*G17,2)</f>
        <v>0</v>
      </c>
      <c r="M17" s="158">
        <f t="shared" ref="M17:M20" si="18">ROUND(D17*H17,2)</f>
        <v>0</v>
      </c>
      <c r="N17" s="74">
        <f t="shared" ref="N17:N20" si="19">ROUND(I17*D17,2)</f>
        <v>0</v>
      </c>
      <c r="O17" s="74">
        <f t="shared" ref="O17:O20" si="20">SUM(L17:N17)</f>
        <v>0</v>
      </c>
      <c r="Q17" s="6">
        <v>0.92</v>
      </c>
    </row>
    <row r="18" spans="1:17" x14ac:dyDescent="0.2">
      <c r="A18" s="124" t="s">
        <v>62</v>
      </c>
      <c r="B18" s="23" t="s">
        <v>115</v>
      </c>
      <c r="C18" s="89" t="s">
        <v>58</v>
      </c>
      <c r="D18" s="142">
        <v>1</v>
      </c>
      <c r="E18" s="174"/>
      <c r="F18" s="175"/>
      <c r="G18" s="158">
        <f t="shared" si="14"/>
        <v>0</v>
      </c>
      <c r="H18" s="91"/>
      <c r="I18" s="158"/>
      <c r="J18" s="74">
        <f t="shared" si="15"/>
        <v>0</v>
      </c>
      <c r="K18" s="158">
        <f t="shared" si="16"/>
        <v>0</v>
      </c>
      <c r="L18" s="74">
        <f t="shared" si="17"/>
        <v>0</v>
      </c>
      <c r="M18" s="158">
        <f t="shared" si="18"/>
        <v>0</v>
      </c>
      <c r="N18" s="74">
        <f t="shared" si="19"/>
        <v>0</v>
      </c>
      <c r="O18" s="74">
        <f t="shared" si="20"/>
        <v>0</v>
      </c>
      <c r="Q18" s="6">
        <v>1.61</v>
      </c>
    </row>
    <row r="19" spans="1:17" x14ac:dyDescent="0.2">
      <c r="A19" s="124" t="s">
        <v>63</v>
      </c>
      <c r="B19" s="23" t="s">
        <v>173</v>
      </c>
      <c r="C19" s="89" t="s">
        <v>58</v>
      </c>
      <c r="D19" s="142">
        <v>1</v>
      </c>
      <c r="E19" s="174"/>
      <c r="F19" s="175"/>
      <c r="G19" s="158">
        <f t="shared" si="14"/>
        <v>0</v>
      </c>
      <c r="H19" s="91"/>
      <c r="I19" s="158"/>
      <c r="J19" s="74">
        <f t="shared" si="15"/>
        <v>0</v>
      </c>
      <c r="K19" s="158">
        <f t="shared" si="16"/>
        <v>0</v>
      </c>
      <c r="L19" s="74">
        <f t="shared" si="17"/>
        <v>0</v>
      </c>
      <c r="M19" s="158">
        <f t="shared" si="18"/>
        <v>0</v>
      </c>
      <c r="N19" s="74">
        <f t="shared" si="19"/>
        <v>0</v>
      </c>
      <c r="O19" s="74">
        <f t="shared" si="20"/>
        <v>0</v>
      </c>
      <c r="Q19" s="6">
        <v>2.56</v>
      </c>
    </row>
    <row r="20" spans="1:17" x14ac:dyDescent="0.2">
      <c r="A20" s="124" t="s">
        <v>64</v>
      </c>
      <c r="B20" s="226" t="s">
        <v>174</v>
      </c>
      <c r="C20" s="89" t="s">
        <v>58</v>
      </c>
      <c r="D20" s="225">
        <v>1</v>
      </c>
      <c r="E20" s="174"/>
      <c r="F20" s="175"/>
      <c r="G20" s="158">
        <f t="shared" si="14"/>
        <v>0</v>
      </c>
      <c r="H20" s="91"/>
      <c r="I20" s="158"/>
      <c r="J20" s="74">
        <f t="shared" ref="J20" si="21">SUM(G20:I20)</f>
        <v>0</v>
      </c>
      <c r="K20" s="158">
        <f t="shared" si="16"/>
        <v>0</v>
      </c>
      <c r="L20" s="74">
        <f t="shared" si="17"/>
        <v>0</v>
      </c>
      <c r="M20" s="158">
        <f t="shared" si="18"/>
        <v>0</v>
      </c>
      <c r="N20" s="74">
        <f t="shared" si="19"/>
        <v>0</v>
      </c>
      <c r="O20" s="74">
        <f t="shared" si="20"/>
        <v>0</v>
      </c>
    </row>
    <row r="21" spans="1:17" s="139" customFormat="1" x14ac:dyDescent="0.2">
      <c r="A21" s="132">
        <v>3</v>
      </c>
      <c r="B21" s="133" t="s">
        <v>66</v>
      </c>
      <c r="C21" s="134"/>
      <c r="D21" s="141"/>
      <c r="E21" s="136"/>
      <c r="F21" s="137"/>
      <c r="G21" s="138"/>
      <c r="H21" s="137"/>
      <c r="I21" s="138"/>
      <c r="J21" s="137"/>
      <c r="K21" s="138"/>
      <c r="L21" s="137"/>
      <c r="M21" s="138"/>
      <c r="N21" s="137"/>
      <c r="O21" s="137"/>
    </row>
    <row r="22" spans="1:17" s="93" customFormat="1" ht="14.25" x14ac:dyDescent="0.2">
      <c r="A22" s="87" t="s">
        <v>67</v>
      </c>
      <c r="B22" s="88" t="s">
        <v>68</v>
      </c>
      <c r="C22" s="89" t="s">
        <v>55</v>
      </c>
      <c r="D22" s="140">
        <v>165</v>
      </c>
      <c r="E22" s="174"/>
      <c r="F22" s="175"/>
      <c r="G22" s="158">
        <f t="shared" ref="G22" si="22">ROUND(E22*F22,2)</f>
        <v>0</v>
      </c>
      <c r="H22" s="91"/>
      <c r="I22" s="158"/>
      <c r="J22" s="74">
        <f t="shared" ref="J22" si="23">SUM(G22:I22)</f>
        <v>0</v>
      </c>
      <c r="K22" s="158">
        <f t="shared" ref="K22:K23" si="24">ROUND(D22*E22,2)</f>
        <v>0</v>
      </c>
      <c r="L22" s="74">
        <f t="shared" ref="L22" si="25">ROUND(D22*G22,2)</f>
        <v>0</v>
      </c>
      <c r="M22" s="158">
        <f t="shared" ref="M22:M23" si="26">ROUND(D22*H22,2)</f>
        <v>0</v>
      </c>
      <c r="N22" s="74">
        <f t="shared" ref="N22:N23" si="27">ROUND(I22*D22,2)</f>
        <v>0</v>
      </c>
      <c r="O22" s="74">
        <f t="shared" ref="O22" si="28">SUM(L22:N22)</f>
        <v>0</v>
      </c>
      <c r="Q22" s="93">
        <f>D22*0.05</f>
        <v>8.25</v>
      </c>
    </row>
    <row r="23" spans="1:17" s="93" customFormat="1" ht="25.5" x14ac:dyDescent="0.2">
      <c r="A23" s="87" t="s">
        <v>69</v>
      </c>
      <c r="B23" s="88" t="s">
        <v>185</v>
      </c>
      <c r="C23" s="89" t="s">
        <v>172</v>
      </c>
      <c r="D23" s="140">
        <v>3</v>
      </c>
      <c r="E23" s="176"/>
      <c r="F23" s="74"/>
      <c r="G23" s="158">
        <f t="shared" ref="G23" si="29">ROUND(E23*F23,2)</f>
        <v>0</v>
      </c>
      <c r="H23" s="91"/>
      <c r="I23" s="158"/>
      <c r="J23" s="74">
        <f t="shared" ref="J23" si="30">SUM(G23:I23)</f>
        <v>0</v>
      </c>
      <c r="K23" s="158">
        <f t="shared" ref="K23" si="31">ROUND(D23*E23,2)</f>
        <v>0</v>
      </c>
      <c r="L23" s="74">
        <f t="shared" ref="L23" si="32">ROUND(D23*G23,2)</f>
        <v>0</v>
      </c>
      <c r="M23" s="158">
        <f t="shared" ref="M23" si="33">ROUND(D23*H23,2)</f>
        <v>0</v>
      </c>
      <c r="N23" s="74">
        <f t="shared" ref="N23" si="34">ROUND(I23*D23,2)</f>
        <v>0</v>
      </c>
      <c r="O23" s="74">
        <f t="shared" ref="O23" si="35">SUM(L23:N23)</f>
        <v>0</v>
      </c>
    </row>
    <row r="24" spans="1:17" s="121" customFormat="1" x14ac:dyDescent="0.2">
      <c r="A24" s="166"/>
      <c r="B24" s="173" t="s">
        <v>119</v>
      </c>
      <c r="C24" s="167"/>
      <c r="D24" s="166"/>
      <c r="E24" s="168"/>
      <c r="F24" s="169"/>
      <c r="G24" s="170"/>
      <c r="H24" s="171"/>
      <c r="I24" s="170"/>
      <c r="J24" s="171"/>
      <c r="K24" s="170"/>
      <c r="L24" s="171"/>
      <c r="M24" s="170"/>
      <c r="N24" s="171"/>
      <c r="O24" s="172"/>
    </row>
    <row r="25" spans="1:17" s="139" customFormat="1" x14ac:dyDescent="0.2">
      <c r="A25" s="132">
        <v>4</v>
      </c>
      <c r="B25" s="133" t="s">
        <v>54</v>
      </c>
      <c r="C25" s="134"/>
      <c r="D25" s="141"/>
      <c r="E25" s="136"/>
      <c r="F25" s="137"/>
      <c r="G25" s="138"/>
      <c r="H25" s="137"/>
      <c r="I25" s="138"/>
      <c r="J25" s="137"/>
      <c r="K25" s="138"/>
      <c r="L25" s="137"/>
      <c r="M25" s="138"/>
      <c r="N25" s="137"/>
      <c r="O25" s="137"/>
    </row>
    <row r="26" spans="1:17" ht="14.25" x14ac:dyDescent="0.2">
      <c r="A26" s="124" t="s">
        <v>121</v>
      </c>
      <c r="B26" s="88" t="s">
        <v>70</v>
      </c>
      <c r="C26" s="89" t="s">
        <v>55</v>
      </c>
      <c r="D26" s="142">
        <v>115</v>
      </c>
      <c r="E26" s="174"/>
      <c r="F26" s="175"/>
      <c r="G26" s="158">
        <f t="shared" ref="G26:G27" si="36">ROUND(E26*F26,2)</f>
        <v>0</v>
      </c>
      <c r="H26" s="91"/>
      <c r="I26" s="158"/>
      <c r="J26" s="74">
        <f t="shared" ref="J26" si="37">SUM(G26:I26)</f>
        <v>0</v>
      </c>
      <c r="K26" s="158">
        <f t="shared" ref="K26:K27" si="38">ROUND(D26*E26,2)</f>
        <v>0</v>
      </c>
      <c r="L26" s="74">
        <f t="shared" ref="L26:L27" si="39">ROUND(D26*G26,2)</f>
        <v>0</v>
      </c>
      <c r="M26" s="158">
        <f t="shared" ref="M26:M27" si="40">ROUND(D26*H26,2)</f>
        <v>0</v>
      </c>
      <c r="N26" s="74">
        <f t="shared" ref="N26:N27" si="41">ROUND(I26*D26,2)</f>
        <v>0</v>
      </c>
      <c r="O26" s="74">
        <f t="shared" ref="O26:O27" si="42">SUM(L26:N26)</f>
        <v>0</v>
      </c>
    </row>
    <row r="27" spans="1:17" ht="25.5" x14ac:dyDescent="0.2">
      <c r="A27" s="124" t="s">
        <v>122</v>
      </c>
      <c r="B27" s="23" t="s">
        <v>145</v>
      </c>
      <c r="C27" s="89" t="s">
        <v>55</v>
      </c>
      <c r="D27" s="142">
        <v>27</v>
      </c>
      <c r="E27" s="174"/>
      <c r="F27" s="175"/>
      <c r="G27" s="158">
        <f t="shared" si="36"/>
        <v>0</v>
      </c>
      <c r="H27" s="91"/>
      <c r="I27" s="158"/>
      <c r="J27" s="74">
        <f t="shared" ref="J27" si="43">SUM(G27:I27)</f>
        <v>0</v>
      </c>
      <c r="K27" s="158">
        <f t="shared" si="38"/>
        <v>0</v>
      </c>
      <c r="L27" s="74">
        <f t="shared" si="39"/>
        <v>0</v>
      </c>
      <c r="M27" s="158">
        <f t="shared" si="40"/>
        <v>0</v>
      </c>
      <c r="N27" s="74">
        <f t="shared" si="41"/>
        <v>0</v>
      </c>
      <c r="O27" s="74">
        <f t="shared" si="42"/>
        <v>0</v>
      </c>
    </row>
    <row r="28" spans="1:17" s="139" customFormat="1" x14ac:dyDescent="0.2">
      <c r="A28" s="132">
        <v>5</v>
      </c>
      <c r="B28" s="133" t="s">
        <v>66</v>
      </c>
      <c r="C28" s="134"/>
      <c r="D28" s="141"/>
      <c r="E28" s="136"/>
      <c r="F28" s="137"/>
      <c r="G28" s="138"/>
      <c r="H28" s="137"/>
      <c r="I28" s="138"/>
      <c r="J28" s="137"/>
      <c r="K28" s="138"/>
      <c r="L28" s="137"/>
      <c r="M28" s="138"/>
      <c r="N28" s="137"/>
      <c r="O28" s="137"/>
    </row>
    <row r="29" spans="1:17" s="93" customFormat="1" ht="14.25" x14ac:dyDescent="0.2">
      <c r="A29" s="87" t="s">
        <v>123</v>
      </c>
      <c r="B29" s="88" t="s">
        <v>68</v>
      </c>
      <c r="C29" s="89" t="s">
        <v>55</v>
      </c>
      <c r="D29" s="140">
        <v>165</v>
      </c>
      <c r="E29" s="174"/>
      <c r="F29" s="175"/>
      <c r="G29" s="158">
        <f t="shared" ref="G29" si="44">ROUND(E29*F29,2)</f>
        <v>0</v>
      </c>
      <c r="H29" s="91"/>
      <c r="I29" s="158"/>
      <c r="J29" s="74">
        <f t="shared" ref="J29" si="45">SUM(G29:I29)</f>
        <v>0</v>
      </c>
      <c r="K29" s="158">
        <f t="shared" ref="K29" si="46">ROUND(D29*E29,2)</f>
        <v>0</v>
      </c>
      <c r="L29" s="74">
        <f t="shared" ref="L29" si="47">ROUND(D29*G29,2)</f>
        <v>0</v>
      </c>
      <c r="M29" s="158">
        <f t="shared" ref="M29" si="48">ROUND(D29*H29,2)</f>
        <v>0</v>
      </c>
      <c r="N29" s="74">
        <f t="shared" ref="N29" si="49">ROUND(I29*D29,2)</f>
        <v>0</v>
      </c>
      <c r="O29" s="74">
        <f t="shared" ref="O29" si="50">SUM(L29:N29)</f>
        <v>0</v>
      </c>
      <c r="Q29" s="93">
        <f>D29*0.05</f>
        <v>8.25</v>
      </c>
    </row>
    <row r="30" spans="1:17" s="139" customFormat="1" ht="25.5" x14ac:dyDescent="0.2">
      <c r="A30" s="132">
        <v>6</v>
      </c>
      <c r="B30" s="133" t="s">
        <v>124</v>
      </c>
      <c r="C30" s="134"/>
      <c r="D30" s="141"/>
      <c r="E30" s="136"/>
      <c r="F30" s="137"/>
      <c r="G30" s="138"/>
      <c r="H30" s="137"/>
      <c r="I30" s="138"/>
      <c r="J30" s="137"/>
      <c r="K30" s="138"/>
      <c r="L30" s="137"/>
      <c r="M30" s="138"/>
      <c r="N30" s="137"/>
      <c r="O30" s="137"/>
    </row>
    <row r="31" spans="1:17" s="139" customFormat="1" ht="25.5" x14ac:dyDescent="0.2">
      <c r="A31" s="154" t="s">
        <v>106</v>
      </c>
      <c r="B31" s="88" t="s">
        <v>125</v>
      </c>
      <c r="C31" s="177" t="s">
        <v>172</v>
      </c>
      <c r="D31" s="178">
        <v>1</v>
      </c>
      <c r="E31" s="176"/>
      <c r="F31" s="175"/>
      <c r="G31" s="158">
        <f>E31*F31</f>
        <v>0</v>
      </c>
      <c r="H31" s="74"/>
      <c r="I31" s="158"/>
      <c r="J31" s="74">
        <f t="shared" ref="J31:J32" si="51">SUM(G31:I31)</f>
        <v>0</v>
      </c>
      <c r="K31" s="158">
        <f>D31*E31</f>
        <v>0</v>
      </c>
      <c r="L31" s="74">
        <f>D31*G31</f>
        <v>0</v>
      </c>
      <c r="M31" s="158">
        <v>0</v>
      </c>
      <c r="N31" s="74">
        <v>0</v>
      </c>
      <c r="O31" s="74">
        <f t="shared" ref="O31:O32" si="52">SUM(L31:N31)</f>
        <v>0</v>
      </c>
      <c r="Q31" s="139">
        <f>SUM(Q11:Q29)</f>
        <v>90.09</v>
      </c>
    </row>
    <row r="32" spans="1:17" s="139" customFormat="1" ht="27" x14ac:dyDescent="0.2">
      <c r="A32" s="154" t="s">
        <v>110</v>
      </c>
      <c r="B32" s="88" t="s">
        <v>126</v>
      </c>
      <c r="C32" s="89" t="s">
        <v>172</v>
      </c>
      <c r="D32" s="179">
        <v>1</v>
      </c>
      <c r="E32" s="180"/>
      <c r="F32" s="175"/>
      <c r="G32" s="158">
        <v>0</v>
      </c>
      <c r="H32" s="74"/>
      <c r="I32" s="158"/>
      <c r="J32" s="74">
        <f t="shared" si="51"/>
        <v>0</v>
      </c>
      <c r="K32" s="158">
        <f>D32*E32</f>
        <v>0</v>
      </c>
      <c r="L32" s="74">
        <f>D32*G32</f>
        <v>0</v>
      </c>
      <c r="M32" s="158">
        <f>D32*H32</f>
        <v>0</v>
      </c>
      <c r="N32" s="74">
        <f>I32*D32</f>
        <v>0</v>
      </c>
      <c r="O32" s="74">
        <f t="shared" si="52"/>
        <v>0</v>
      </c>
      <c r="Q32" s="181">
        <f>Q31*1.3</f>
        <v>117.117</v>
      </c>
    </row>
    <row r="33" spans="1:16" s="72" customFormat="1" x14ac:dyDescent="0.2">
      <c r="A33" s="66"/>
      <c r="B33" s="67"/>
      <c r="C33" s="89"/>
      <c r="D33" s="68"/>
      <c r="E33" s="69"/>
      <c r="F33" s="70"/>
      <c r="G33" s="71"/>
      <c r="H33" s="70"/>
      <c r="I33" s="71"/>
      <c r="J33" s="70"/>
      <c r="K33" s="71"/>
      <c r="L33" s="70"/>
      <c r="M33" s="71"/>
      <c r="N33" s="70"/>
      <c r="O33" s="70"/>
    </row>
    <row r="34" spans="1:16" s="43" customFormat="1" x14ac:dyDescent="0.2">
      <c r="A34" s="44"/>
      <c r="B34" s="24" t="s">
        <v>0</v>
      </c>
      <c r="C34" s="45"/>
      <c r="D34" s="44"/>
      <c r="E34" s="46"/>
      <c r="F34" s="47"/>
      <c r="G34" s="49"/>
      <c r="H34" s="48"/>
      <c r="I34" s="49"/>
      <c r="J34" s="48"/>
      <c r="K34" s="49">
        <f>SUM(K10:K33)</f>
        <v>0</v>
      </c>
      <c r="L34" s="48">
        <f>SUM(L10:L33)</f>
        <v>0</v>
      </c>
      <c r="M34" s="49">
        <f>SUM(M10:M33)</f>
        <v>0</v>
      </c>
      <c r="N34" s="48">
        <f>SUM(N10:N33)</f>
        <v>0</v>
      </c>
      <c r="O34" s="75">
        <f>SUM(O10:O33)</f>
        <v>0</v>
      </c>
    </row>
    <row r="35" spans="1:16" x14ac:dyDescent="0.2">
      <c r="J35" s="15" t="s">
        <v>25</v>
      </c>
      <c r="K35" s="14"/>
      <c r="L35" s="14"/>
      <c r="M35" s="14">
        <v>0</v>
      </c>
      <c r="N35" s="14"/>
      <c r="O35" s="50">
        <f>M35</f>
        <v>0</v>
      </c>
    </row>
    <row r="36" spans="1:16" x14ac:dyDescent="0.2">
      <c r="J36" s="15" t="s">
        <v>19</v>
      </c>
      <c r="K36" s="51">
        <f>SUM(K34:K35)</f>
        <v>0</v>
      </c>
      <c r="L36" s="51">
        <f>SUM(L34:L35)</f>
        <v>0</v>
      </c>
      <c r="M36" s="51">
        <f>SUM(M34:M35)</f>
        <v>0</v>
      </c>
      <c r="N36" s="51">
        <f>SUM(N34:N35)</f>
        <v>0</v>
      </c>
      <c r="O36" s="52">
        <f>SUM(O34:O35)</f>
        <v>0</v>
      </c>
    </row>
    <row r="37" spans="1:16" x14ac:dyDescent="0.2">
      <c r="J37" s="15"/>
      <c r="K37" s="76"/>
      <c r="L37" s="76"/>
      <c r="M37" s="76"/>
      <c r="N37" s="76"/>
      <c r="O37" s="77"/>
    </row>
    <row r="38" spans="1:16" x14ac:dyDescent="0.2">
      <c r="B38" s="53" t="s">
        <v>24</v>
      </c>
      <c r="E38" s="54"/>
    </row>
    <row r="39" spans="1:16" x14ac:dyDescent="0.2">
      <c r="E39" s="54"/>
    </row>
    <row r="40" spans="1:16" x14ac:dyDescent="0.2">
      <c r="B40" s="53" t="s">
        <v>26</v>
      </c>
      <c r="E40" s="54"/>
    </row>
    <row r="41" spans="1:16" s="4" customFormat="1" x14ac:dyDescent="0.2">
      <c r="A41" s="3"/>
      <c r="B41" s="1"/>
      <c r="C41" s="2"/>
      <c r="D41" s="3"/>
      <c r="E41" s="54"/>
      <c r="G41" s="5"/>
      <c r="H41" s="5"/>
      <c r="I41" s="5"/>
      <c r="J41" s="5"/>
      <c r="K41" s="5"/>
      <c r="L41" s="5"/>
      <c r="M41" s="5"/>
      <c r="N41" s="5"/>
      <c r="O41" s="6"/>
      <c r="P41" s="6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1-1
&amp;"Arial,Bold"&amp;UDEMONTĀŽAS DARBI.</oddHeader>
    <oddFooter>&amp;C&amp;8&amp;P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90"/>
  <sheetViews>
    <sheetView zoomScaleNormal="100" workbookViewId="0">
      <selection activeCell="A6" sqref="A6:XFD6"/>
    </sheetView>
  </sheetViews>
  <sheetFormatPr defaultRowHeight="12.75" x14ac:dyDescent="0.2"/>
  <cols>
    <col min="1" max="1" width="5.7109375" style="3" customWidth="1"/>
    <col min="2" max="2" width="37.28515625" style="1" customWidth="1"/>
    <col min="3" max="3" width="4.7109375" style="2" customWidth="1"/>
    <col min="4" max="4" width="6.85546875" style="3" customWidth="1"/>
    <col min="5" max="5" width="6.28515625" style="3" customWidth="1"/>
    <col min="6" max="6" width="6.5703125" style="4" customWidth="1"/>
    <col min="7" max="7" width="6.42578125" style="5" customWidth="1"/>
    <col min="8" max="8" width="8.5703125" style="5" customWidth="1"/>
    <col min="9" max="9" width="6.28515625" style="5" customWidth="1"/>
    <col min="10" max="12" width="8.42578125" style="5" customWidth="1"/>
    <col min="13" max="13" width="9.42578125" style="5" customWidth="1"/>
    <col min="14" max="14" width="8.42578125" style="5" customWidth="1"/>
    <col min="15" max="15" width="9.42578125" style="6" customWidth="1"/>
    <col min="16" max="16384" width="9.140625" style="6"/>
  </cols>
  <sheetData>
    <row r="1" spans="1:16" ht="14.25" x14ac:dyDescent="0.2">
      <c r="A1" s="56" t="s">
        <v>1</v>
      </c>
      <c r="B1" s="57"/>
      <c r="C1" s="94" t="s">
        <v>48</v>
      </c>
      <c r="D1" s="58"/>
      <c r="E1" s="58"/>
      <c r="F1" s="59"/>
      <c r="G1" s="60"/>
      <c r="H1" s="60"/>
      <c r="I1" s="60"/>
      <c r="J1" s="60"/>
      <c r="K1" s="60"/>
      <c r="L1" s="60"/>
      <c r="M1" s="60"/>
      <c r="N1" s="60"/>
      <c r="O1" s="61"/>
    </row>
    <row r="2" spans="1:16" ht="15" x14ac:dyDescent="0.2">
      <c r="A2" s="56" t="s">
        <v>2</v>
      </c>
      <c r="B2" s="57"/>
      <c r="C2" s="80" t="s">
        <v>49</v>
      </c>
      <c r="D2" s="58"/>
      <c r="E2" s="58"/>
      <c r="F2" s="59"/>
      <c r="G2" s="60"/>
      <c r="H2" s="60"/>
      <c r="I2" s="60"/>
      <c r="J2" s="60"/>
      <c r="K2" s="60"/>
      <c r="L2" s="60"/>
      <c r="M2" s="60"/>
      <c r="N2" s="60"/>
      <c r="O2" s="61"/>
    </row>
    <row r="3" spans="1:16" ht="15" x14ac:dyDescent="0.2">
      <c r="A3" s="56" t="s">
        <v>3</v>
      </c>
      <c r="B3" s="57"/>
      <c r="C3" s="80" t="s">
        <v>112</v>
      </c>
      <c r="D3" s="58"/>
      <c r="E3" s="58"/>
      <c r="F3" s="59"/>
      <c r="G3" s="60"/>
      <c r="H3" s="60"/>
      <c r="I3" s="60"/>
      <c r="J3" s="60"/>
      <c r="K3" s="60"/>
      <c r="L3" s="60"/>
      <c r="M3" s="60"/>
      <c r="N3" s="60"/>
      <c r="O3" s="61"/>
    </row>
    <row r="4" spans="1:16" ht="14.25" x14ac:dyDescent="0.2">
      <c r="A4" s="56" t="s">
        <v>4</v>
      </c>
      <c r="B4" s="57"/>
      <c r="C4" s="62"/>
      <c r="D4" s="58"/>
      <c r="E4" s="58"/>
      <c r="F4" s="59"/>
      <c r="G4" s="60"/>
      <c r="H4" s="60"/>
      <c r="I4" s="60"/>
      <c r="J4" s="60"/>
      <c r="K4" s="60"/>
      <c r="L4" s="60"/>
      <c r="M4" s="60"/>
      <c r="N4" s="60"/>
      <c r="O4" s="61"/>
    </row>
    <row r="5" spans="1:16" ht="14.25" x14ac:dyDescent="0.2">
      <c r="A5" s="56" t="s">
        <v>189</v>
      </c>
      <c r="B5" s="57"/>
      <c r="C5" s="63"/>
      <c r="D5" s="58"/>
      <c r="E5" s="58"/>
      <c r="F5" s="59"/>
      <c r="G5" s="60"/>
      <c r="H5" s="60"/>
      <c r="I5" s="60"/>
      <c r="J5" s="60"/>
      <c r="K5" s="60"/>
      <c r="L5" s="60"/>
      <c r="M5" s="60"/>
      <c r="N5" s="64" t="s">
        <v>39</v>
      </c>
      <c r="O5" s="65">
        <f>O85</f>
        <v>0</v>
      </c>
    </row>
    <row r="6" spans="1:16" ht="14.25" x14ac:dyDescent="0.2">
      <c r="A6" s="10"/>
      <c r="B6" s="57"/>
      <c r="C6" s="63"/>
      <c r="D6" s="58"/>
      <c r="E6" s="58"/>
      <c r="F6" s="59"/>
      <c r="G6" s="60"/>
      <c r="H6" s="60"/>
      <c r="I6" s="60"/>
      <c r="J6" s="60"/>
      <c r="K6" s="60"/>
      <c r="L6" s="60"/>
      <c r="M6" s="60"/>
      <c r="N6" s="60"/>
      <c r="O6" s="61"/>
    </row>
    <row r="7" spans="1:16" ht="20.25" customHeight="1" x14ac:dyDescent="0.2">
      <c r="A7" s="208" t="s">
        <v>5</v>
      </c>
      <c r="B7" s="221" t="s">
        <v>6</v>
      </c>
      <c r="C7" s="223" t="s">
        <v>7</v>
      </c>
      <c r="D7" s="208" t="s">
        <v>8</v>
      </c>
      <c r="E7" s="218" t="s">
        <v>9</v>
      </c>
      <c r="F7" s="218"/>
      <c r="G7" s="218"/>
      <c r="H7" s="218"/>
      <c r="I7" s="218"/>
      <c r="J7" s="220"/>
      <c r="K7" s="219" t="s">
        <v>12</v>
      </c>
      <c r="L7" s="218"/>
      <c r="M7" s="218"/>
      <c r="N7" s="218"/>
      <c r="O7" s="220"/>
      <c r="P7" s="9"/>
    </row>
    <row r="8" spans="1:16" ht="78.75" customHeight="1" x14ac:dyDescent="0.2">
      <c r="A8" s="209"/>
      <c r="B8" s="222"/>
      <c r="C8" s="224"/>
      <c r="D8" s="209"/>
      <c r="E8" s="7" t="s">
        <v>10</v>
      </c>
      <c r="F8" s="7" t="s">
        <v>40</v>
      </c>
      <c r="G8" s="8" t="s">
        <v>41</v>
      </c>
      <c r="H8" s="8" t="s">
        <v>42</v>
      </c>
      <c r="I8" s="8" t="s">
        <v>43</v>
      </c>
      <c r="J8" s="8" t="s">
        <v>44</v>
      </c>
      <c r="K8" s="8" t="s">
        <v>11</v>
      </c>
      <c r="L8" s="8" t="s">
        <v>41</v>
      </c>
      <c r="M8" s="8" t="s">
        <v>42</v>
      </c>
      <c r="N8" s="8" t="s">
        <v>43</v>
      </c>
      <c r="O8" s="8" t="s">
        <v>45</v>
      </c>
    </row>
    <row r="9" spans="1:16" x14ac:dyDescent="0.2">
      <c r="A9" s="17"/>
      <c r="B9" s="37"/>
      <c r="C9" s="38"/>
      <c r="D9" s="27"/>
      <c r="E9" s="39"/>
      <c r="F9" s="31"/>
      <c r="G9" s="40"/>
      <c r="H9" s="35"/>
      <c r="I9" s="40"/>
      <c r="J9" s="35"/>
      <c r="K9" s="40"/>
      <c r="L9" s="35"/>
      <c r="M9" s="40"/>
      <c r="N9" s="35"/>
      <c r="O9" s="41"/>
    </row>
    <row r="10" spans="1:16" s="121" customFormat="1" x14ac:dyDescent="0.2">
      <c r="A10" s="166"/>
      <c r="B10" s="173" t="s">
        <v>120</v>
      </c>
      <c r="C10" s="167"/>
      <c r="D10" s="166"/>
      <c r="E10" s="168"/>
      <c r="F10" s="169"/>
      <c r="G10" s="170"/>
      <c r="H10" s="171"/>
      <c r="I10" s="170"/>
      <c r="J10" s="171"/>
      <c r="K10" s="170"/>
      <c r="L10" s="171"/>
      <c r="M10" s="170"/>
      <c r="N10" s="171"/>
      <c r="O10" s="172"/>
    </row>
    <row r="11" spans="1:16" s="139" customFormat="1" x14ac:dyDescent="0.2">
      <c r="A11" s="132">
        <v>1</v>
      </c>
      <c r="B11" s="133" t="s">
        <v>52</v>
      </c>
      <c r="C11" s="134"/>
      <c r="D11" s="135"/>
      <c r="E11" s="136"/>
      <c r="F11" s="137"/>
      <c r="G11" s="138"/>
      <c r="H11" s="137"/>
      <c r="I11" s="138"/>
      <c r="J11" s="137"/>
      <c r="K11" s="138"/>
      <c r="L11" s="137"/>
      <c r="M11" s="138"/>
      <c r="N11" s="137"/>
      <c r="O11" s="137"/>
    </row>
    <row r="12" spans="1:16" s="93" customFormat="1" ht="25.5" x14ac:dyDescent="0.2">
      <c r="A12" s="87" t="s">
        <v>53</v>
      </c>
      <c r="B12" s="88" t="s">
        <v>71</v>
      </c>
      <c r="C12" s="89" t="s">
        <v>55</v>
      </c>
      <c r="D12" s="140">
        <v>65</v>
      </c>
      <c r="E12" s="174"/>
      <c r="F12" s="175"/>
      <c r="G12" s="158">
        <f t="shared" ref="G12:G15" si="0">ROUND(E12*F12,2)</f>
        <v>0</v>
      </c>
      <c r="H12" s="91"/>
      <c r="I12" s="158"/>
      <c r="J12" s="74">
        <f t="shared" ref="J12:J15" si="1">SUM(G12:I12)</f>
        <v>0</v>
      </c>
      <c r="K12" s="158">
        <f t="shared" ref="K12:K15" si="2">ROUND(D12*E12,2)</f>
        <v>0</v>
      </c>
      <c r="L12" s="74">
        <f t="shared" ref="L12:L15" si="3">ROUND(D12*G12,2)</f>
        <v>0</v>
      </c>
      <c r="M12" s="158">
        <f t="shared" ref="M12:M15" si="4">ROUND(D12*H12,2)</f>
        <v>0</v>
      </c>
      <c r="N12" s="74">
        <f t="shared" ref="N12:N15" si="5">ROUND(I12*D12,2)</f>
        <v>0</v>
      </c>
      <c r="O12" s="74">
        <f t="shared" ref="O12:O15" si="6">SUM(L12:N12)</f>
        <v>0</v>
      </c>
    </row>
    <row r="13" spans="1:16" s="93" customFormat="1" ht="14.25" x14ac:dyDescent="0.2">
      <c r="A13" s="87" t="s">
        <v>74</v>
      </c>
      <c r="B13" s="88" t="s">
        <v>72</v>
      </c>
      <c r="C13" s="89" t="s">
        <v>55</v>
      </c>
      <c r="D13" s="140">
        <f>D12</f>
        <v>65</v>
      </c>
      <c r="E13" s="174"/>
      <c r="F13" s="175"/>
      <c r="G13" s="158">
        <f t="shared" si="0"/>
        <v>0</v>
      </c>
      <c r="H13" s="91"/>
      <c r="I13" s="158"/>
      <c r="J13" s="74">
        <f t="shared" si="1"/>
        <v>0</v>
      </c>
      <c r="K13" s="158">
        <f t="shared" si="2"/>
        <v>0</v>
      </c>
      <c r="L13" s="74">
        <f t="shared" si="3"/>
        <v>0</v>
      </c>
      <c r="M13" s="158">
        <f t="shared" si="4"/>
        <v>0</v>
      </c>
      <c r="N13" s="74">
        <f t="shared" si="5"/>
        <v>0</v>
      </c>
      <c r="O13" s="74">
        <f t="shared" si="6"/>
        <v>0</v>
      </c>
    </row>
    <row r="14" spans="1:16" s="93" customFormat="1" ht="38.25" x14ac:dyDescent="0.2">
      <c r="A14" s="87" t="s">
        <v>75</v>
      </c>
      <c r="B14" s="88" t="s">
        <v>78</v>
      </c>
      <c r="C14" s="89" t="s">
        <v>55</v>
      </c>
      <c r="D14" s="140">
        <f>D13</f>
        <v>65</v>
      </c>
      <c r="E14" s="174"/>
      <c r="F14" s="175"/>
      <c r="G14" s="158">
        <f t="shared" si="0"/>
        <v>0</v>
      </c>
      <c r="H14" s="91"/>
      <c r="I14" s="158"/>
      <c r="J14" s="74">
        <f t="shared" si="1"/>
        <v>0</v>
      </c>
      <c r="K14" s="158">
        <f t="shared" si="2"/>
        <v>0</v>
      </c>
      <c r="L14" s="74">
        <f t="shared" si="3"/>
        <v>0</v>
      </c>
      <c r="M14" s="158">
        <f t="shared" si="4"/>
        <v>0</v>
      </c>
      <c r="N14" s="74">
        <f t="shared" si="5"/>
        <v>0</v>
      </c>
      <c r="O14" s="74">
        <f t="shared" si="6"/>
        <v>0</v>
      </c>
    </row>
    <row r="15" spans="1:16" s="93" customFormat="1" ht="38.25" x14ac:dyDescent="0.2">
      <c r="A15" s="87" t="s">
        <v>76</v>
      </c>
      <c r="B15" s="88" t="s">
        <v>73</v>
      </c>
      <c r="C15" s="89" t="s">
        <v>55</v>
      </c>
      <c r="D15" s="140">
        <f>D14</f>
        <v>65</v>
      </c>
      <c r="E15" s="174"/>
      <c r="F15" s="175"/>
      <c r="G15" s="158">
        <f t="shared" si="0"/>
        <v>0</v>
      </c>
      <c r="H15" s="91"/>
      <c r="I15" s="158"/>
      <c r="J15" s="74">
        <f t="shared" si="1"/>
        <v>0</v>
      </c>
      <c r="K15" s="158">
        <f t="shared" si="2"/>
        <v>0</v>
      </c>
      <c r="L15" s="74">
        <f t="shared" si="3"/>
        <v>0</v>
      </c>
      <c r="M15" s="158">
        <f t="shared" si="4"/>
        <v>0</v>
      </c>
      <c r="N15" s="74">
        <f t="shared" si="5"/>
        <v>0</v>
      </c>
      <c r="O15" s="74">
        <f t="shared" si="6"/>
        <v>0</v>
      </c>
    </row>
    <row r="16" spans="1:16" s="139" customFormat="1" x14ac:dyDescent="0.2">
      <c r="A16" s="132">
        <v>2</v>
      </c>
      <c r="B16" s="133" t="s">
        <v>54</v>
      </c>
      <c r="C16" s="89"/>
      <c r="D16" s="141"/>
      <c r="E16" s="136"/>
      <c r="F16" s="137"/>
      <c r="G16" s="138"/>
      <c r="H16" s="137"/>
      <c r="I16" s="138"/>
      <c r="J16" s="137"/>
      <c r="K16" s="138"/>
      <c r="L16" s="137"/>
      <c r="M16" s="138"/>
      <c r="N16" s="137"/>
      <c r="O16" s="137"/>
    </row>
    <row r="17" spans="1:15" s="139" customFormat="1" x14ac:dyDescent="0.2">
      <c r="A17" s="132"/>
      <c r="B17" s="144" t="s">
        <v>116</v>
      </c>
      <c r="C17" s="89"/>
      <c r="D17" s="141"/>
      <c r="E17" s="136"/>
      <c r="F17" s="137"/>
      <c r="G17" s="138"/>
      <c r="H17" s="137"/>
      <c r="I17" s="138"/>
      <c r="J17" s="137"/>
      <c r="K17" s="138"/>
      <c r="L17" s="137"/>
      <c r="M17" s="138"/>
      <c r="N17" s="137"/>
      <c r="O17" s="137"/>
    </row>
    <row r="18" spans="1:15" ht="25.5" x14ac:dyDescent="0.2">
      <c r="A18" s="124" t="s">
        <v>56</v>
      </c>
      <c r="B18" s="88" t="s">
        <v>77</v>
      </c>
      <c r="C18" s="89" t="s">
        <v>55</v>
      </c>
      <c r="D18" s="142">
        <v>2100</v>
      </c>
      <c r="E18" s="174"/>
      <c r="F18" s="175"/>
      <c r="G18" s="158">
        <f t="shared" ref="G18:G21" si="7">ROUND(E18*F18,2)</f>
        <v>0</v>
      </c>
      <c r="H18" s="91"/>
      <c r="I18" s="158"/>
      <c r="J18" s="74">
        <f t="shared" ref="J18:J21" si="8">SUM(G18:I18)</f>
        <v>0</v>
      </c>
      <c r="K18" s="158">
        <f t="shared" ref="K18:K21" si="9">ROUND(D18*E18,2)</f>
        <v>0</v>
      </c>
      <c r="L18" s="74">
        <f t="shared" ref="L18:L21" si="10">ROUND(D18*G18,2)</f>
        <v>0</v>
      </c>
      <c r="M18" s="158">
        <f t="shared" ref="M18:M21" si="11">ROUND(D18*H18,2)</f>
        <v>0</v>
      </c>
      <c r="N18" s="74">
        <f t="shared" ref="N18:N21" si="12">ROUND(I18*D18,2)</f>
        <v>0</v>
      </c>
      <c r="O18" s="74">
        <f t="shared" ref="O18:O21" si="13">SUM(L18:N18)</f>
        <v>0</v>
      </c>
    </row>
    <row r="19" spans="1:15" s="93" customFormat="1" ht="14.25" x14ac:dyDescent="0.2">
      <c r="A19" s="124" t="s">
        <v>59</v>
      </c>
      <c r="B19" s="88" t="s">
        <v>72</v>
      </c>
      <c r="C19" s="89" t="s">
        <v>55</v>
      </c>
      <c r="D19" s="140">
        <f>D18</f>
        <v>2100</v>
      </c>
      <c r="E19" s="174"/>
      <c r="F19" s="175"/>
      <c r="G19" s="158">
        <f t="shared" si="7"/>
        <v>0</v>
      </c>
      <c r="H19" s="91"/>
      <c r="I19" s="158"/>
      <c r="J19" s="74">
        <f t="shared" si="8"/>
        <v>0</v>
      </c>
      <c r="K19" s="158">
        <f t="shared" si="9"/>
        <v>0</v>
      </c>
      <c r="L19" s="74">
        <f t="shared" si="10"/>
        <v>0</v>
      </c>
      <c r="M19" s="158">
        <f t="shared" si="11"/>
        <v>0</v>
      </c>
      <c r="N19" s="74">
        <f t="shared" si="12"/>
        <v>0</v>
      </c>
      <c r="O19" s="74">
        <f t="shared" si="13"/>
        <v>0</v>
      </c>
    </row>
    <row r="20" spans="1:15" s="93" customFormat="1" ht="51" x14ac:dyDescent="0.2">
      <c r="A20" s="124" t="s">
        <v>60</v>
      </c>
      <c r="B20" s="88" t="s">
        <v>79</v>
      </c>
      <c r="C20" s="89" t="s">
        <v>55</v>
      </c>
      <c r="D20" s="140">
        <v>2100</v>
      </c>
      <c r="E20" s="174"/>
      <c r="F20" s="175"/>
      <c r="G20" s="158">
        <f t="shared" si="7"/>
        <v>0</v>
      </c>
      <c r="H20" s="91"/>
      <c r="I20" s="158"/>
      <c r="J20" s="74">
        <f t="shared" si="8"/>
        <v>0</v>
      </c>
      <c r="K20" s="158">
        <f t="shared" si="9"/>
        <v>0</v>
      </c>
      <c r="L20" s="74">
        <f t="shared" si="10"/>
        <v>0</v>
      </c>
      <c r="M20" s="158">
        <f t="shared" si="11"/>
        <v>0</v>
      </c>
      <c r="N20" s="74">
        <f t="shared" si="12"/>
        <v>0</v>
      </c>
      <c r="O20" s="74">
        <f t="shared" si="13"/>
        <v>0</v>
      </c>
    </row>
    <row r="21" spans="1:15" s="93" customFormat="1" ht="38.25" x14ac:dyDescent="0.2">
      <c r="A21" s="124" t="s">
        <v>61</v>
      </c>
      <c r="B21" s="88" t="s">
        <v>81</v>
      </c>
      <c r="C21" s="89" t="s">
        <v>55</v>
      </c>
      <c r="D21" s="140">
        <f>D18</f>
        <v>2100</v>
      </c>
      <c r="E21" s="174"/>
      <c r="F21" s="175"/>
      <c r="G21" s="158">
        <f t="shared" si="7"/>
        <v>0</v>
      </c>
      <c r="H21" s="91"/>
      <c r="I21" s="158"/>
      <c r="J21" s="74">
        <f t="shared" si="8"/>
        <v>0</v>
      </c>
      <c r="K21" s="158">
        <f t="shared" si="9"/>
        <v>0</v>
      </c>
      <c r="L21" s="74">
        <f t="shared" si="10"/>
        <v>0</v>
      </c>
      <c r="M21" s="158">
        <f t="shared" si="11"/>
        <v>0</v>
      </c>
      <c r="N21" s="74">
        <f t="shared" si="12"/>
        <v>0</v>
      </c>
      <c r="O21" s="74">
        <f t="shared" si="13"/>
        <v>0</v>
      </c>
    </row>
    <row r="22" spans="1:15" s="139" customFormat="1" x14ac:dyDescent="0.2">
      <c r="A22" s="132"/>
      <c r="B22" s="144" t="s">
        <v>91</v>
      </c>
      <c r="C22" s="89"/>
      <c r="D22" s="141"/>
      <c r="E22" s="136"/>
      <c r="F22" s="137"/>
      <c r="G22" s="138"/>
      <c r="H22" s="137"/>
      <c r="I22" s="138"/>
      <c r="J22" s="137"/>
      <c r="K22" s="138"/>
      <c r="L22" s="137"/>
      <c r="M22" s="138"/>
      <c r="N22" s="137"/>
      <c r="O22" s="137"/>
    </row>
    <row r="23" spans="1:15" s="93" customFormat="1" ht="51" x14ac:dyDescent="0.2">
      <c r="A23" s="124" t="s">
        <v>62</v>
      </c>
      <c r="B23" s="88" t="s">
        <v>80</v>
      </c>
      <c r="C23" s="89" t="s">
        <v>55</v>
      </c>
      <c r="D23" s="140">
        <v>200</v>
      </c>
      <c r="E23" s="174"/>
      <c r="F23" s="175"/>
      <c r="G23" s="158">
        <f t="shared" ref="G23:G25" si="14">ROUND(E23*F23,2)</f>
        <v>0</v>
      </c>
      <c r="H23" s="91"/>
      <c r="I23" s="158"/>
      <c r="J23" s="74">
        <f t="shared" ref="J23:J25" si="15">SUM(G23:I23)</f>
        <v>0</v>
      </c>
      <c r="K23" s="158">
        <f t="shared" ref="K23:K25" si="16">ROUND(D23*E23,2)</f>
        <v>0</v>
      </c>
      <c r="L23" s="74">
        <f t="shared" ref="L23:L25" si="17">ROUND(D23*G23,2)</f>
        <v>0</v>
      </c>
      <c r="M23" s="158">
        <f t="shared" ref="M23:M25" si="18">ROUND(D23*H23,2)</f>
        <v>0</v>
      </c>
      <c r="N23" s="74">
        <f t="shared" ref="N23:N25" si="19">ROUND(I23*D23,2)</f>
        <v>0</v>
      </c>
      <c r="O23" s="74">
        <f t="shared" ref="O23:O25" si="20">SUM(L23:N23)</f>
        <v>0</v>
      </c>
    </row>
    <row r="24" spans="1:15" s="93" customFormat="1" ht="38.25" x14ac:dyDescent="0.2">
      <c r="A24" s="124" t="s">
        <v>63</v>
      </c>
      <c r="B24" s="88" t="s">
        <v>92</v>
      </c>
      <c r="C24" s="89" t="s">
        <v>55</v>
      </c>
      <c r="D24" s="140">
        <v>200</v>
      </c>
      <c r="E24" s="174"/>
      <c r="F24" s="175"/>
      <c r="G24" s="158">
        <f t="shared" si="14"/>
        <v>0</v>
      </c>
      <c r="H24" s="91"/>
      <c r="I24" s="158"/>
      <c r="J24" s="74">
        <f t="shared" si="15"/>
        <v>0</v>
      </c>
      <c r="K24" s="158">
        <f t="shared" si="16"/>
        <v>0</v>
      </c>
      <c r="L24" s="74">
        <f t="shared" si="17"/>
        <v>0</v>
      </c>
      <c r="M24" s="158">
        <f t="shared" si="18"/>
        <v>0</v>
      </c>
      <c r="N24" s="74">
        <f t="shared" si="19"/>
        <v>0</v>
      </c>
      <c r="O24" s="74">
        <f t="shared" si="20"/>
        <v>0</v>
      </c>
    </row>
    <row r="25" spans="1:15" s="93" customFormat="1" x14ac:dyDescent="0.2">
      <c r="A25" s="124" t="s">
        <v>64</v>
      </c>
      <c r="B25" s="88" t="s">
        <v>93</v>
      </c>
      <c r="C25" s="89" t="s">
        <v>86</v>
      </c>
      <c r="D25" s="140">
        <v>1240</v>
      </c>
      <c r="E25" s="174"/>
      <c r="F25" s="175"/>
      <c r="G25" s="158">
        <f t="shared" si="14"/>
        <v>0</v>
      </c>
      <c r="H25" s="91"/>
      <c r="I25" s="158"/>
      <c r="J25" s="74">
        <f t="shared" si="15"/>
        <v>0</v>
      </c>
      <c r="K25" s="158">
        <f t="shared" si="16"/>
        <v>0</v>
      </c>
      <c r="L25" s="74">
        <f t="shared" si="17"/>
        <v>0</v>
      </c>
      <c r="M25" s="158">
        <f t="shared" si="18"/>
        <v>0</v>
      </c>
      <c r="N25" s="74">
        <f t="shared" si="19"/>
        <v>0</v>
      </c>
      <c r="O25" s="74">
        <f t="shared" si="20"/>
        <v>0</v>
      </c>
    </row>
    <row r="26" spans="1:15" s="93" customFormat="1" ht="25.5" x14ac:dyDescent="0.2">
      <c r="A26" s="124" t="s">
        <v>65</v>
      </c>
      <c r="B26" s="88" t="s">
        <v>186</v>
      </c>
      <c r="C26" s="89" t="s">
        <v>55</v>
      </c>
      <c r="D26" s="140">
        <v>150</v>
      </c>
      <c r="E26" s="174"/>
      <c r="F26" s="175"/>
      <c r="G26" s="158">
        <f t="shared" ref="G26" si="21">ROUND(E26*F26,2)</f>
        <v>0</v>
      </c>
      <c r="H26" s="91"/>
      <c r="I26" s="158"/>
      <c r="J26" s="74">
        <f t="shared" ref="J26" si="22">SUM(G26:I26)</f>
        <v>0</v>
      </c>
      <c r="K26" s="158">
        <f t="shared" ref="K26" si="23">ROUND(D26*E26,2)</f>
        <v>0</v>
      </c>
      <c r="L26" s="74">
        <f t="shared" ref="L26" si="24">ROUND(D26*G26,2)</f>
        <v>0</v>
      </c>
      <c r="M26" s="158">
        <f t="shared" ref="M26" si="25">ROUND(D26*H26,2)</f>
        <v>0</v>
      </c>
      <c r="N26" s="74">
        <f t="shared" ref="N26" si="26">ROUND(I26*D26,2)</f>
        <v>0</v>
      </c>
      <c r="O26" s="74">
        <f t="shared" ref="O26" si="27">SUM(L26:N26)</f>
        <v>0</v>
      </c>
    </row>
    <row r="27" spans="1:15" s="139" customFormat="1" x14ac:dyDescent="0.2">
      <c r="A27" s="132">
        <v>3</v>
      </c>
      <c r="B27" s="133" t="s">
        <v>66</v>
      </c>
      <c r="C27" s="89"/>
      <c r="D27" s="141"/>
      <c r="E27" s="136"/>
      <c r="F27" s="137"/>
      <c r="G27" s="138"/>
      <c r="H27" s="137"/>
      <c r="I27" s="138"/>
      <c r="J27" s="137"/>
      <c r="K27" s="138"/>
      <c r="L27" s="137"/>
      <c r="M27" s="138"/>
      <c r="N27" s="137"/>
      <c r="O27" s="137"/>
    </row>
    <row r="28" spans="1:15" s="93" customFormat="1" ht="38.25" x14ac:dyDescent="0.2">
      <c r="A28" s="145" t="s">
        <v>67</v>
      </c>
      <c r="B28" s="88" t="s">
        <v>97</v>
      </c>
      <c r="C28" s="89" t="s">
        <v>55</v>
      </c>
      <c r="D28" s="140">
        <v>1400</v>
      </c>
      <c r="E28" s="174"/>
      <c r="F28" s="175"/>
      <c r="G28" s="158">
        <f t="shared" ref="G28:G32" si="28">ROUND(E28*F28,2)</f>
        <v>0</v>
      </c>
      <c r="H28" s="91"/>
      <c r="I28" s="158"/>
      <c r="J28" s="74">
        <f t="shared" ref="J28:J32" si="29">SUM(G28:I28)</f>
        <v>0</v>
      </c>
      <c r="K28" s="158">
        <f t="shared" ref="K28:K32" si="30">ROUND(D28*E28,2)</f>
        <v>0</v>
      </c>
      <c r="L28" s="74">
        <f t="shared" ref="L28:L32" si="31">ROUND(D28*G28,2)</f>
        <v>0</v>
      </c>
      <c r="M28" s="158">
        <f t="shared" ref="M28:M32" si="32">ROUND(D28*H28,2)</f>
        <v>0</v>
      </c>
      <c r="N28" s="74">
        <f t="shared" ref="N28:N32" si="33">ROUND(I28*D28,2)</f>
        <v>0</v>
      </c>
      <c r="O28" s="74">
        <f t="shared" ref="O28:O32" si="34">SUM(L28:N28)</f>
        <v>0</v>
      </c>
    </row>
    <row r="29" spans="1:15" s="93" customFormat="1" ht="38.25" x14ac:dyDescent="0.2">
      <c r="A29" s="145" t="s">
        <v>69</v>
      </c>
      <c r="B29" s="88" t="s">
        <v>98</v>
      </c>
      <c r="C29" s="89" t="s">
        <v>55</v>
      </c>
      <c r="D29" s="140">
        <v>1500</v>
      </c>
      <c r="E29" s="174"/>
      <c r="F29" s="175"/>
      <c r="G29" s="158">
        <f t="shared" si="28"/>
        <v>0</v>
      </c>
      <c r="H29" s="91"/>
      <c r="I29" s="158"/>
      <c r="J29" s="74">
        <f t="shared" si="29"/>
        <v>0</v>
      </c>
      <c r="K29" s="158">
        <f t="shared" si="30"/>
        <v>0</v>
      </c>
      <c r="L29" s="74">
        <f t="shared" si="31"/>
        <v>0</v>
      </c>
      <c r="M29" s="158">
        <f t="shared" si="32"/>
        <v>0</v>
      </c>
      <c r="N29" s="74">
        <f t="shared" si="33"/>
        <v>0</v>
      </c>
      <c r="O29" s="74">
        <f t="shared" si="34"/>
        <v>0</v>
      </c>
    </row>
    <row r="30" spans="1:15" s="93" customFormat="1" ht="63.75" x14ac:dyDescent="0.2">
      <c r="A30" s="145" t="s">
        <v>99</v>
      </c>
      <c r="B30" s="88" t="s">
        <v>117</v>
      </c>
      <c r="C30" s="89" t="s">
        <v>55</v>
      </c>
      <c r="D30" s="140">
        <v>95</v>
      </c>
      <c r="E30" s="174"/>
      <c r="F30" s="175"/>
      <c r="G30" s="158">
        <f t="shared" si="28"/>
        <v>0</v>
      </c>
      <c r="H30" s="91"/>
      <c r="I30" s="158"/>
      <c r="J30" s="74">
        <f t="shared" si="29"/>
        <v>0</v>
      </c>
      <c r="K30" s="158">
        <f t="shared" si="30"/>
        <v>0</v>
      </c>
      <c r="L30" s="74">
        <f t="shared" si="31"/>
        <v>0</v>
      </c>
      <c r="M30" s="158">
        <f t="shared" si="32"/>
        <v>0</v>
      </c>
      <c r="N30" s="74">
        <f t="shared" si="33"/>
        <v>0</v>
      </c>
      <c r="O30" s="74">
        <f t="shared" si="34"/>
        <v>0</v>
      </c>
    </row>
    <row r="31" spans="1:15" s="93" customFormat="1" ht="25.5" x14ac:dyDescent="0.2">
      <c r="A31" s="145" t="s">
        <v>102</v>
      </c>
      <c r="B31" s="229" t="s">
        <v>178</v>
      </c>
      <c r="C31" s="89" t="s">
        <v>55</v>
      </c>
      <c r="D31" s="140">
        <v>1500</v>
      </c>
      <c r="E31" s="174"/>
      <c r="F31" s="175"/>
      <c r="G31" s="158">
        <f t="shared" si="28"/>
        <v>0</v>
      </c>
      <c r="H31" s="91"/>
      <c r="I31" s="158"/>
      <c r="J31" s="74">
        <f t="shared" si="29"/>
        <v>0</v>
      </c>
      <c r="K31" s="158">
        <f t="shared" si="30"/>
        <v>0</v>
      </c>
      <c r="L31" s="74">
        <f t="shared" si="31"/>
        <v>0</v>
      </c>
      <c r="M31" s="158">
        <f t="shared" si="32"/>
        <v>0</v>
      </c>
      <c r="N31" s="74">
        <f t="shared" si="33"/>
        <v>0</v>
      </c>
      <c r="O31" s="74">
        <f t="shared" si="34"/>
        <v>0</v>
      </c>
    </row>
    <row r="32" spans="1:15" ht="25.5" x14ac:dyDescent="0.2">
      <c r="A32" s="145" t="s">
        <v>103</v>
      </c>
      <c r="B32" s="143" t="s">
        <v>101</v>
      </c>
      <c r="C32" s="89" t="s">
        <v>55</v>
      </c>
      <c r="D32" s="142">
        <v>170</v>
      </c>
      <c r="E32" s="182"/>
      <c r="F32" s="175"/>
      <c r="G32" s="158">
        <f t="shared" si="28"/>
        <v>0</v>
      </c>
      <c r="H32" s="91"/>
      <c r="I32" s="158"/>
      <c r="J32" s="74">
        <f t="shared" si="29"/>
        <v>0</v>
      </c>
      <c r="K32" s="158">
        <f t="shared" si="30"/>
        <v>0</v>
      </c>
      <c r="L32" s="74">
        <f t="shared" si="31"/>
        <v>0</v>
      </c>
      <c r="M32" s="158">
        <f t="shared" si="32"/>
        <v>0</v>
      </c>
      <c r="N32" s="74">
        <f t="shared" si="33"/>
        <v>0</v>
      </c>
      <c r="O32" s="74">
        <f t="shared" si="34"/>
        <v>0</v>
      </c>
    </row>
    <row r="33" spans="1:17" s="139" customFormat="1" x14ac:dyDescent="0.2">
      <c r="A33" s="132">
        <v>4</v>
      </c>
      <c r="B33" s="133" t="s">
        <v>155</v>
      </c>
      <c r="C33" s="89"/>
      <c r="D33" s="141"/>
      <c r="E33" s="136"/>
      <c r="F33" s="137"/>
      <c r="G33" s="138"/>
      <c r="H33" s="137"/>
      <c r="I33" s="138"/>
      <c r="J33" s="137"/>
      <c r="K33" s="138"/>
      <c r="L33" s="137"/>
      <c r="M33" s="138"/>
      <c r="N33" s="137"/>
      <c r="O33" s="137"/>
    </row>
    <row r="34" spans="1:17" ht="38.25" x14ac:dyDescent="0.2">
      <c r="A34" s="145" t="s">
        <v>146</v>
      </c>
      <c r="B34" s="183" t="s">
        <v>177</v>
      </c>
      <c r="C34" s="184" t="s">
        <v>27</v>
      </c>
      <c r="D34" s="185">
        <v>1</v>
      </c>
      <c r="E34" s="174"/>
      <c r="F34" s="175"/>
      <c r="G34" s="158">
        <f t="shared" ref="G34" si="35">E34*F34</f>
        <v>0</v>
      </c>
      <c r="H34" s="74"/>
      <c r="I34" s="158"/>
      <c r="J34" s="74">
        <f t="shared" ref="J34" si="36">SUM(G34:I34)</f>
        <v>0</v>
      </c>
      <c r="K34" s="158">
        <f t="shared" ref="K34" si="37">ROUND(D34*E34,2)</f>
        <v>0</v>
      </c>
      <c r="L34" s="74">
        <f t="shared" ref="L34" si="38">ROUND(D34*G34,2)</f>
        <v>0</v>
      </c>
      <c r="M34" s="158">
        <f t="shared" ref="M34" si="39">ROUND(D34*H34,2)</f>
        <v>0</v>
      </c>
      <c r="N34" s="74">
        <f t="shared" ref="N34" si="40">ROUND(I34*D34,2)</f>
        <v>0</v>
      </c>
      <c r="O34" s="74">
        <f t="shared" ref="O34" si="41">SUM(L34:N34)</f>
        <v>0</v>
      </c>
      <c r="Q34" s="205"/>
    </row>
    <row r="35" spans="1:17" s="139" customFormat="1" x14ac:dyDescent="0.2">
      <c r="A35" s="132">
        <v>5</v>
      </c>
      <c r="B35" s="133" t="s">
        <v>104</v>
      </c>
      <c r="C35" s="89"/>
      <c r="D35" s="141"/>
      <c r="E35" s="136"/>
      <c r="F35" s="137"/>
      <c r="G35" s="138"/>
      <c r="H35" s="137"/>
      <c r="I35" s="138"/>
      <c r="J35" s="137"/>
      <c r="K35" s="138"/>
      <c r="L35" s="137"/>
      <c r="M35" s="138"/>
      <c r="N35" s="137"/>
      <c r="O35" s="137"/>
    </row>
    <row r="36" spans="1:17" ht="38.25" x14ac:dyDescent="0.2">
      <c r="A36" s="145" t="s">
        <v>123</v>
      </c>
      <c r="B36" s="183" t="s">
        <v>156</v>
      </c>
      <c r="C36" s="184" t="s">
        <v>27</v>
      </c>
      <c r="D36" s="185">
        <v>1</v>
      </c>
      <c r="E36" s="174"/>
      <c r="F36" s="175"/>
      <c r="G36" s="158">
        <f t="shared" ref="G36" si="42">E36*F36</f>
        <v>0</v>
      </c>
      <c r="H36" s="74"/>
      <c r="I36" s="158"/>
      <c r="J36" s="74">
        <f t="shared" ref="J36" si="43">SUM(G36:I36)</f>
        <v>0</v>
      </c>
      <c r="K36" s="158">
        <f t="shared" ref="K36" si="44">ROUND(D36*E36,2)</f>
        <v>0</v>
      </c>
      <c r="L36" s="74">
        <f t="shared" ref="L36" si="45">ROUND(D36*G36,2)</f>
        <v>0</v>
      </c>
      <c r="M36" s="158">
        <f t="shared" ref="M36" si="46">ROUND(D36*H36,2)</f>
        <v>0</v>
      </c>
      <c r="N36" s="74">
        <f t="shared" ref="N36" si="47">ROUND(I36*D36,2)</f>
        <v>0</v>
      </c>
      <c r="O36" s="74">
        <f t="shared" ref="O36" si="48">SUM(L36:N36)</f>
        <v>0</v>
      </c>
    </row>
    <row r="37" spans="1:17" ht="38.25" x14ac:dyDescent="0.2">
      <c r="A37" s="145" t="s">
        <v>128</v>
      </c>
      <c r="B37" s="183" t="s">
        <v>157</v>
      </c>
      <c r="C37" s="184" t="s">
        <v>27</v>
      </c>
      <c r="D37" s="185">
        <v>1</v>
      </c>
      <c r="E37" s="174"/>
      <c r="F37" s="175"/>
      <c r="G37" s="158">
        <f t="shared" ref="G37" si="49">E37*F37</f>
        <v>0</v>
      </c>
      <c r="H37" s="74"/>
      <c r="I37" s="158"/>
      <c r="J37" s="74">
        <f t="shared" ref="J37" si="50">SUM(G37:I37)</f>
        <v>0</v>
      </c>
      <c r="K37" s="158">
        <f t="shared" ref="K37" si="51">ROUND(D37*E37,2)</f>
        <v>0</v>
      </c>
      <c r="L37" s="74">
        <f t="shared" ref="L37" si="52">ROUND(D37*G37,2)</f>
        <v>0</v>
      </c>
      <c r="M37" s="158">
        <f t="shared" ref="M37" si="53">ROUND(D37*H37,2)</f>
        <v>0</v>
      </c>
      <c r="N37" s="74">
        <f t="shared" ref="N37" si="54">ROUND(I37*D37,2)</f>
        <v>0</v>
      </c>
      <c r="O37" s="74">
        <f t="shared" ref="O37" si="55">SUM(L37:N37)</f>
        <v>0</v>
      </c>
    </row>
    <row r="38" spans="1:17" ht="38.25" x14ac:dyDescent="0.2">
      <c r="A38" s="145" t="s">
        <v>175</v>
      </c>
      <c r="B38" s="183" t="s">
        <v>176</v>
      </c>
      <c r="C38" s="177" t="s">
        <v>27</v>
      </c>
      <c r="D38" s="185">
        <v>1</v>
      </c>
      <c r="E38" s="227"/>
      <c r="F38" s="175"/>
      <c r="G38" s="158">
        <f t="shared" ref="G38:G40" si="56">E38*F38</f>
        <v>0</v>
      </c>
      <c r="H38" s="74"/>
      <c r="I38" s="158"/>
      <c r="J38" s="74">
        <f t="shared" ref="J38:J40" si="57">SUM(G38:I38)</f>
        <v>0</v>
      </c>
      <c r="K38" s="158">
        <f t="shared" ref="K38:K40" si="58">ROUND(D38*E38,2)</f>
        <v>0</v>
      </c>
      <c r="L38" s="74">
        <f t="shared" ref="L38:L40" si="59">ROUND(D38*G38,2)</f>
        <v>0</v>
      </c>
      <c r="M38" s="158">
        <f t="shared" ref="M38:M40" si="60">ROUND(D38*H38,2)</f>
        <v>0</v>
      </c>
      <c r="N38" s="74">
        <f t="shared" ref="N38:N40" si="61">ROUND(I38*D38,2)</f>
        <v>0</v>
      </c>
      <c r="O38" s="74">
        <f t="shared" ref="O38:O40" si="62">SUM(L38:N38)</f>
        <v>0</v>
      </c>
    </row>
    <row r="39" spans="1:17" x14ac:dyDescent="0.2">
      <c r="A39" s="145"/>
      <c r="B39" s="183" t="s">
        <v>179</v>
      </c>
      <c r="C39" s="177" t="s">
        <v>27</v>
      </c>
      <c r="D39" s="185">
        <v>1</v>
      </c>
      <c r="E39" s="227"/>
      <c r="F39" s="175"/>
      <c r="G39" s="158">
        <f t="shared" si="56"/>
        <v>0</v>
      </c>
      <c r="H39" s="74"/>
      <c r="I39" s="158"/>
      <c r="J39" s="74">
        <f t="shared" si="57"/>
        <v>0</v>
      </c>
      <c r="K39" s="158">
        <f t="shared" si="58"/>
        <v>0</v>
      </c>
      <c r="L39" s="74">
        <f t="shared" si="59"/>
        <v>0</v>
      </c>
      <c r="M39" s="158">
        <f t="shared" si="60"/>
        <v>0</v>
      </c>
      <c r="N39" s="74">
        <f t="shared" si="61"/>
        <v>0</v>
      </c>
      <c r="O39" s="74">
        <f t="shared" si="62"/>
        <v>0</v>
      </c>
    </row>
    <row r="40" spans="1:17" x14ac:dyDescent="0.2">
      <c r="A40" s="145"/>
      <c r="B40" s="183" t="s">
        <v>180</v>
      </c>
      <c r="C40" s="177" t="s">
        <v>27</v>
      </c>
      <c r="D40" s="185">
        <v>1</v>
      </c>
      <c r="E40" s="227"/>
      <c r="F40" s="175"/>
      <c r="G40" s="158">
        <f t="shared" si="56"/>
        <v>0</v>
      </c>
      <c r="H40" s="74"/>
      <c r="I40" s="158"/>
      <c r="J40" s="74">
        <f t="shared" si="57"/>
        <v>0</v>
      </c>
      <c r="K40" s="158">
        <f t="shared" si="58"/>
        <v>0</v>
      </c>
      <c r="L40" s="74">
        <f t="shared" si="59"/>
        <v>0</v>
      </c>
      <c r="M40" s="158">
        <f t="shared" si="60"/>
        <v>0</v>
      </c>
      <c r="N40" s="74">
        <f t="shared" si="61"/>
        <v>0</v>
      </c>
      <c r="O40" s="74">
        <f t="shared" si="62"/>
        <v>0</v>
      </c>
    </row>
    <row r="41" spans="1:17" s="121" customFormat="1" x14ac:dyDescent="0.2">
      <c r="A41" s="146">
        <v>6</v>
      </c>
      <c r="B41" s="147" t="s">
        <v>105</v>
      </c>
      <c r="C41" s="134"/>
      <c r="D41" s="148"/>
      <c r="E41" s="149"/>
      <c r="F41" s="150"/>
      <c r="G41" s="151"/>
      <c r="H41" s="152"/>
      <c r="I41" s="151"/>
      <c r="J41" s="152"/>
      <c r="K41" s="151"/>
      <c r="L41" s="152"/>
      <c r="M41" s="151"/>
      <c r="N41" s="152"/>
      <c r="O41" s="153"/>
    </row>
    <row r="42" spans="1:17" ht="25.5" x14ac:dyDescent="0.2">
      <c r="A42" s="18"/>
      <c r="B42" s="144" t="s">
        <v>118</v>
      </c>
      <c r="C42" s="89"/>
      <c r="D42" s="142"/>
      <c r="E42" s="26"/>
      <c r="F42" s="32"/>
      <c r="G42" s="34"/>
      <c r="H42" s="36"/>
      <c r="I42" s="34"/>
      <c r="J42" s="36"/>
      <c r="K42" s="34"/>
      <c r="L42" s="36"/>
      <c r="M42" s="34"/>
      <c r="N42" s="36"/>
      <c r="O42" s="42"/>
    </row>
    <row r="43" spans="1:17" ht="38.25" x14ac:dyDescent="0.2">
      <c r="A43" s="124" t="s">
        <v>106</v>
      </c>
      <c r="B43" s="23" t="s">
        <v>107</v>
      </c>
      <c r="C43" s="89" t="s">
        <v>55</v>
      </c>
      <c r="D43" s="142">
        <v>250</v>
      </c>
      <c r="E43" s="174"/>
      <c r="F43" s="175"/>
      <c r="G43" s="158">
        <f t="shared" ref="G43:G45" si="63">ROUND(E43*F43,2)</f>
        <v>0</v>
      </c>
      <c r="H43" s="91"/>
      <c r="I43" s="158"/>
      <c r="J43" s="74">
        <f t="shared" ref="J43:J45" si="64">SUM(G43:I43)</f>
        <v>0</v>
      </c>
      <c r="K43" s="158">
        <f t="shared" ref="K43:K45" si="65">ROUND(D43*E43,2)</f>
        <v>0</v>
      </c>
      <c r="L43" s="74">
        <f t="shared" ref="L43:L45" si="66">ROUND(D43*G43,2)</f>
        <v>0</v>
      </c>
      <c r="M43" s="158">
        <f t="shared" ref="M43:M45" si="67">ROUND(D43*H43,2)</f>
        <v>0</v>
      </c>
      <c r="N43" s="74">
        <f t="shared" ref="N43:N45" si="68">ROUND(I43*D43,2)</f>
        <v>0</v>
      </c>
      <c r="O43" s="74">
        <f t="shared" ref="O43:O45" si="69">SUM(L43:N43)</f>
        <v>0</v>
      </c>
    </row>
    <row r="44" spans="1:17" x14ac:dyDescent="0.2">
      <c r="A44" s="124" t="s">
        <v>110</v>
      </c>
      <c r="B44" s="23" t="s">
        <v>108</v>
      </c>
      <c r="C44" s="89" t="s">
        <v>86</v>
      </c>
      <c r="D44" s="142">
        <v>1240</v>
      </c>
      <c r="E44" s="174"/>
      <c r="F44" s="175"/>
      <c r="G44" s="158">
        <f t="shared" si="63"/>
        <v>0</v>
      </c>
      <c r="H44" s="91"/>
      <c r="I44" s="158"/>
      <c r="J44" s="74">
        <f t="shared" si="64"/>
        <v>0</v>
      </c>
      <c r="K44" s="158">
        <f t="shared" si="65"/>
        <v>0</v>
      </c>
      <c r="L44" s="74">
        <f t="shared" si="66"/>
        <v>0</v>
      </c>
      <c r="M44" s="158">
        <f t="shared" si="67"/>
        <v>0</v>
      </c>
      <c r="N44" s="74">
        <f t="shared" si="68"/>
        <v>0</v>
      </c>
      <c r="O44" s="74">
        <f t="shared" si="69"/>
        <v>0</v>
      </c>
    </row>
    <row r="45" spans="1:17" ht="25.5" x14ac:dyDescent="0.2">
      <c r="A45" s="124" t="s">
        <v>111</v>
      </c>
      <c r="B45" s="23" t="s">
        <v>109</v>
      </c>
      <c r="C45" s="89" t="s">
        <v>86</v>
      </c>
      <c r="D45" s="142">
        <v>310</v>
      </c>
      <c r="E45" s="174"/>
      <c r="F45" s="175"/>
      <c r="G45" s="158">
        <f t="shared" si="63"/>
        <v>0</v>
      </c>
      <c r="H45" s="91"/>
      <c r="I45" s="158"/>
      <c r="J45" s="74">
        <f t="shared" si="64"/>
        <v>0</v>
      </c>
      <c r="K45" s="158">
        <f t="shared" si="65"/>
        <v>0</v>
      </c>
      <c r="L45" s="74">
        <f t="shared" si="66"/>
        <v>0</v>
      </c>
      <c r="M45" s="158">
        <f t="shared" si="67"/>
        <v>0</v>
      </c>
      <c r="N45" s="74">
        <f t="shared" si="68"/>
        <v>0</v>
      </c>
      <c r="O45" s="74">
        <f t="shared" si="69"/>
        <v>0</v>
      </c>
    </row>
    <row r="46" spans="1:17" s="121" customFormat="1" x14ac:dyDescent="0.2">
      <c r="A46" s="166"/>
      <c r="B46" s="173" t="s">
        <v>119</v>
      </c>
      <c r="C46" s="167"/>
      <c r="D46" s="166"/>
      <c r="E46" s="168"/>
      <c r="F46" s="169"/>
      <c r="G46" s="170"/>
      <c r="H46" s="171"/>
      <c r="I46" s="170"/>
      <c r="J46" s="171"/>
      <c r="K46" s="170"/>
      <c r="L46" s="171"/>
      <c r="M46" s="170"/>
      <c r="N46" s="171"/>
      <c r="O46" s="172"/>
    </row>
    <row r="47" spans="1:17" s="139" customFormat="1" x14ac:dyDescent="0.2">
      <c r="A47" s="132">
        <v>7</v>
      </c>
      <c r="B47" s="133" t="s">
        <v>54</v>
      </c>
      <c r="C47" s="89"/>
      <c r="D47" s="141"/>
      <c r="E47" s="136"/>
      <c r="F47" s="137"/>
      <c r="G47" s="138"/>
      <c r="H47" s="137"/>
      <c r="I47" s="138"/>
      <c r="J47" s="137"/>
      <c r="K47" s="138"/>
      <c r="L47" s="137"/>
      <c r="M47" s="138"/>
      <c r="N47" s="137"/>
      <c r="O47" s="137"/>
    </row>
    <row r="48" spans="1:17" s="139" customFormat="1" x14ac:dyDescent="0.2">
      <c r="A48" s="132"/>
      <c r="B48" s="144" t="s">
        <v>116</v>
      </c>
      <c r="C48" s="89"/>
      <c r="D48" s="141"/>
      <c r="E48" s="136"/>
      <c r="F48" s="137"/>
      <c r="G48" s="138"/>
      <c r="H48" s="137"/>
      <c r="I48" s="138"/>
      <c r="J48" s="137"/>
      <c r="K48" s="138"/>
      <c r="L48" s="137"/>
      <c r="M48" s="138"/>
      <c r="N48" s="137"/>
      <c r="O48" s="137"/>
    </row>
    <row r="49" spans="1:15" ht="25.5" x14ac:dyDescent="0.2">
      <c r="A49" s="124" t="s">
        <v>129</v>
      </c>
      <c r="B49" s="88" t="s">
        <v>77</v>
      </c>
      <c r="C49" s="89" t="s">
        <v>55</v>
      </c>
      <c r="D49" s="142">
        <v>120</v>
      </c>
      <c r="E49" s="174"/>
      <c r="F49" s="175"/>
      <c r="G49" s="158">
        <f t="shared" ref="G49:G52" si="70">ROUND(E49*F49,2)</f>
        <v>0</v>
      </c>
      <c r="H49" s="91"/>
      <c r="I49" s="158"/>
      <c r="J49" s="74">
        <f t="shared" ref="J49:J52" si="71">SUM(G49:I49)</f>
        <v>0</v>
      </c>
      <c r="K49" s="158">
        <f t="shared" ref="K49:K52" si="72">ROUND(D49*E49,2)</f>
        <v>0</v>
      </c>
      <c r="L49" s="74">
        <f t="shared" ref="L49:L52" si="73">ROUND(D49*G49,2)</f>
        <v>0</v>
      </c>
      <c r="M49" s="158">
        <f t="shared" ref="M49:M52" si="74">ROUND(D49*H49,2)</f>
        <v>0</v>
      </c>
      <c r="N49" s="74">
        <f t="shared" ref="N49:N52" si="75">ROUND(I49*D49,2)</f>
        <v>0</v>
      </c>
      <c r="O49" s="74">
        <f t="shared" ref="O49:O52" si="76">SUM(L49:N49)</f>
        <v>0</v>
      </c>
    </row>
    <row r="50" spans="1:15" s="93" customFormat="1" ht="14.25" x14ac:dyDescent="0.2">
      <c r="A50" s="124" t="s">
        <v>130</v>
      </c>
      <c r="B50" s="88" t="s">
        <v>72</v>
      </c>
      <c r="C50" s="89" t="s">
        <v>55</v>
      </c>
      <c r="D50" s="140">
        <f>D49</f>
        <v>120</v>
      </c>
      <c r="E50" s="174"/>
      <c r="F50" s="175"/>
      <c r="G50" s="158">
        <f t="shared" si="70"/>
        <v>0</v>
      </c>
      <c r="H50" s="91"/>
      <c r="I50" s="158"/>
      <c r="J50" s="74">
        <f t="shared" si="71"/>
        <v>0</v>
      </c>
      <c r="K50" s="158">
        <f t="shared" si="72"/>
        <v>0</v>
      </c>
      <c r="L50" s="74">
        <f t="shared" si="73"/>
        <v>0</v>
      </c>
      <c r="M50" s="158">
        <f t="shared" si="74"/>
        <v>0</v>
      </c>
      <c r="N50" s="74">
        <f t="shared" si="75"/>
        <v>0</v>
      </c>
      <c r="O50" s="74">
        <f t="shared" si="76"/>
        <v>0</v>
      </c>
    </row>
    <row r="51" spans="1:15" s="93" customFormat="1" ht="51" x14ac:dyDescent="0.2">
      <c r="A51" s="124" t="s">
        <v>131</v>
      </c>
      <c r="B51" s="88" t="s">
        <v>79</v>
      </c>
      <c r="C51" s="89" t="s">
        <v>55</v>
      </c>
      <c r="D51" s="140">
        <v>120</v>
      </c>
      <c r="E51" s="174"/>
      <c r="F51" s="175"/>
      <c r="G51" s="158">
        <f t="shared" si="70"/>
        <v>0</v>
      </c>
      <c r="H51" s="91"/>
      <c r="I51" s="158"/>
      <c r="J51" s="74">
        <f t="shared" si="71"/>
        <v>0</v>
      </c>
      <c r="K51" s="158">
        <f t="shared" si="72"/>
        <v>0</v>
      </c>
      <c r="L51" s="74">
        <f t="shared" si="73"/>
        <v>0</v>
      </c>
      <c r="M51" s="158">
        <f t="shared" si="74"/>
        <v>0</v>
      </c>
      <c r="N51" s="74">
        <f t="shared" si="75"/>
        <v>0</v>
      </c>
      <c r="O51" s="74">
        <f t="shared" si="76"/>
        <v>0</v>
      </c>
    </row>
    <row r="52" spans="1:15" s="93" customFormat="1" ht="38.25" x14ac:dyDescent="0.2">
      <c r="A52" s="124" t="s">
        <v>132</v>
      </c>
      <c r="B52" s="88" t="s">
        <v>81</v>
      </c>
      <c r="C52" s="89" t="s">
        <v>55</v>
      </c>
      <c r="D52" s="140">
        <f>D49</f>
        <v>120</v>
      </c>
      <c r="E52" s="174"/>
      <c r="F52" s="175"/>
      <c r="G52" s="158">
        <f t="shared" si="70"/>
        <v>0</v>
      </c>
      <c r="H52" s="91"/>
      <c r="I52" s="158"/>
      <c r="J52" s="74">
        <f t="shared" si="71"/>
        <v>0</v>
      </c>
      <c r="K52" s="158">
        <f t="shared" si="72"/>
        <v>0</v>
      </c>
      <c r="L52" s="74">
        <f t="shared" si="73"/>
        <v>0</v>
      </c>
      <c r="M52" s="158">
        <f t="shared" si="74"/>
        <v>0</v>
      </c>
      <c r="N52" s="74">
        <f t="shared" si="75"/>
        <v>0</v>
      </c>
      <c r="O52" s="74">
        <f t="shared" si="76"/>
        <v>0</v>
      </c>
    </row>
    <row r="53" spans="1:15" s="139" customFormat="1" ht="25.5" x14ac:dyDescent="0.2">
      <c r="A53" s="132"/>
      <c r="B53" s="144" t="s">
        <v>88</v>
      </c>
      <c r="C53" s="89"/>
      <c r="D53" s="141"/>
      <c r="E53" s="136"/>
      <c r="F53" s="137"/>
      <c r="G53" s="138"/>
      <c r="H53" s="137"/>
      <c r="I53" s="138"/>
      <c r="J53" s="137"/>
      <c r="K53" s="138"/>
      <c r="L53" s="137"/>
      <c r="M53" s="138"/>
      <c r="N53" s="137"/>
      <c r="O53" s="137"/>
    </row>
    <row r="54" spans="1:15" s="93" customFormat="1" ht="14.25" x14ac:dyDescent="0.2">
      <c r="A54" s="124" t="s">
        <v>133</v>
      </c>
      <c r="B54" s="88" t="s">
        <v>72</v>
      </c>
      <c r="C54" s="89" t="s">
        <v>55</v>
      </c>
      <c r="D54" s="140">
        <v>27</v>
      </c>
      <c r="E54" s="174"/>
      <c r="F54" s="175"/>
      <c r="G54" s="158">
        <f t="shared" ref="G54:G59" si="77">ROUND(E54*F54,2)</f>
        <v>0</v>
      </c>
      <c r="H54" s="91"/>
      <c r="I54" s="158"/>
      <c r="J54" s="74">
        <f t="shared" ref="J54:J59" si="78">SUM(G54:I54)</f>
        <v>0</v>
      </c>
      <c r="K54" s="158">
        <f t="shared" ref="K54:K59" si="79">ROUND(D54*E54,2)</f>
        <v>0</v>
      </c>
      <c r="L54" s="74">
        <f t="shared" ref="L54:L59" si="80">ROUND(D54*G54,2)</f>
        <v>0</v>
      </c>
      <c r="M54" s="158">
        <f t="shared" ref="M54:M59" si="81">ROUND(D54*H54,2)</f>
        <v>0</v>
      </c>
      <c r="N54" s="74">
        <f t="shared" ref="N54:N59" si="82">ROUND(I54*D54,2)</f>
        <v>0</v>
      </c>
      <c r="O54" s="74">
        <f t="shared" ref="O54:O59" si="83">SUM(L54:N54)</f>
        <v>0</v>
      </c>
    </row>
    <row r="55" spans="1:15" s="93" customFormat="1" ht="38.25" x14ac:dyDescent="0.2">
      <c r="A55" s="124" t="s">
        <v>147</v>
      </c>
      <c r="B55" s="88" t="s">
        <v>82</v>
      </c>
      <c r="C55" s="89" t="s">
        <v>55</v>
      </c>
      <c r="D55" s="140">
        <f>D54</f>
        <v>27</v>
      </c>
      <c r="E55" s="174"/>
      <c r="F55" s="175"/>
      <c r="G55" s="158">
        <f t="shared" si="77"/>
        <v>0</v>
      </c>
      <c r="H55" s="91"/>
      <c r="I55" s="158"/>
      <c r="J55" s="74">
        <f t="shared" si="78"/>
        <v>0</v>
      </c>
      <c r="K55" s="158">
        <f t="shared" si="79"/>
        <v>0</v>
      </c>
      <c r="L55" s="74">
        <f t="shared" si="80"/>
        <v>0</v>
      </c>
      <c r="M55" s="158">
        <f t="shared" si="81"/>
        <v>0</v>
      </c>
      <c r="N55" s="74">
        <f t="shared" si="82"/>
        <v>0</v>
      </c>
      <c r="O55" s="74">
        <f t="shared" si="83"/>
        <v>0</v>
      </c>
    </row>
    <row r="56" spans="1:15" s="93" customFormat="1" ht="51" x14ac:dyDescent="0.2">
      <c r="A56" s="124" t="s">
        <v>148</v>
      </c>
      <c r="B56" s="88" t="s">
        <v>83</v>
      </c>
      <c r="C56" s="89" t="s">
        <v>55</v>
      </c>
      <c r="D56" s="140">
        <f>D54</f>
        <v>27</v>
      </c>
      <c r="E56" s="174"/>
      <c r="F56" s="175"/>
      <c r="G56" s="158">
        <f t="shared" si="77"/>
        <v>0</v>
      </c>
      <c r="H56" s="91"/>
      <c r="I56" s="158"/>
      <c r="J56" s="74">
        <f t="shared" si="78"/>
        <v>0</v>
      </c>
      <c r="K56" s="158">
        <f t="shared" si="79"/>
        <v>0</v>
      </c>
      <c r="L56" s="74">
        <f t="shared" si="80"/>
        <v>0</v>
      </c>
      <c r="M56" s="158">
        <f t="shared" si="81"/>
        <v>0</v>
      </c>
      <c r="N56" s="74">
        <f t="shared" si="82"/>
        <v>0</v>
      </c>
      <c r="O56" s="74">
        <f t="shared" si="83"/>
        <v>0</v>
      </c>
    </row>
    <row r="57" spans="1:15" s="93" customFormat="1" ht="14.25" x14ac:dyDescent="0.2">
      <c r="A57" s="124" t="s">
        <v>149</v>
      </c>
      <c r="B57" s="88" t="s">
        <v>84</v>
      </c>
      <c r="C57" s="89" t="s">
        <v>55</v>
      </c>
      <c r="D57" s="140">
        <f>D55</f>
        <v>27</v>
      </c>
      <c r="E57" s="174"/>
      <c r="F57" s="175"/>
      <c r="G57" s="158">
        <f t="shared" si="77"/>
        <v>0</v>
      </c>
      <c r="H57" s="91"/>
      <c r="I57" s="158"/>
      <c r="J57" s="74">
        <f t="shared" si="78"/>
        <v>0</v>
      </c>
      <c r="K57" s="158">
        <f t="shared" si="79"/>
        <v>0</v>
      </c>
      <c r="L57" s="74">
        <f t="shared" si="80"/>
        <v>0</v>
      </c>
      <c r="M57" s="158">
        <f t="shared" si="81"/>
        <v>0</v>
      </c>
      <c r="N57" s="74">
        <f t="shared" si="82"/>
        <v>0</v>
      </c>
      <c r="O57" s="74">
        <f t="shared" si="83"/>
        <v>0</v>
      </c>
    </row>
    <row r="58" spans="1:15" s="93" customFormat="1" ht="25.5" x14ac:dyDescent="0.2">
      <c r="A58" s="124" t="s">
        <v>158</v>
      </c>
      <c r="B58" s="88" t="s">
        <v>85</v>
      </c>
      <c r="C58" s="89" t="s">
        <v>55</v>
      </c>
      <c r="D58" s="140">
        <f>D56</f>
        <v>27</v>
      </c>
      <c r="E58" s="182"/>
      <c r="F58" s="175"/>
      <c r="G58" s="158">
        <f t="shared" si="77"/>
        <v>0</v>
      </c>
      <c r="H58" s="91"/>
      <c r="I58" s="158"/>
      <c r="J58" s="74">
        <f t="shared" si="78"/>
        <v>0</v>
      </c>
      <c r="K58" s="158">
        <f t="shared" si="79"/>
        <v>0</v>
      </c>
      <c r="L58" s="74">
        <f t="shared" si="80"/>
        <v>0</v>
      </c>
      <c r="M58" s="158">
        <f t="shared" si="81"/>
        <v>0</v>
      </c>
      <c r="N58" s="74">
        <f t="shared" si="82"/>
        <v>0</v>
      </c>
      <c r="O58" s="74">
        <f t="shared" si="83"/>
        <v>0</v>
      </c>
    </row>
    <row r="59" spans="1:15" s="93" customFormat="1" ht="25.5" x14ac:dyDescent="0.2">
      <c r="A59" s="124" t="s">
        <v>159</v>
      </c>
      <c r="B59" s="88" t="s">
        <v>87</v>
      </c>
      <c r="C59" s="89" t="s">
        <v>86</v>
      </c>
      <c r="D59" s="140">
        <v>18</v>
      </c>
      <c r="E59" s="174"/>
      <c r="F59" s="175"/>
      <c r="G59" s="158">
        <f t="shared" si="77"/>
        <v>0</v>
      </c>
      <c r="H59" s="91"/>
      <c r="I59" s="158"/>
      <c r="J59" s="74">
        <f t="shared" si="78"/>
        <v>0</v>
      </c>
      <c r="K59" s="158">
        <f t="shared" si="79"/>
        <v>0</v>
      </c>
      <c r="L59" s="74">
        <f t="shared" si="80"/>
        <v>0</v>
      </c>
      <c r="M59" s="158">
        <f t="shared" si="81"/>
        <v>0</v>
      </c>
      <c r="N59" s="74">
        <f t="shared" si="82"/>
        <v>0</v>
      </c>
      <c r="O59" s="74">
        <f t="shared" si="83"/>
        <v>0</v>
      </c>
    </row>
    <row r="60" spans="1:15" s="139" customFormat="1" ht="25.5" x14ac:dyDescent="0.2">
      <c r="A60" s="132"/>
      <c r="B60" s="144" t="s">
        <v>89</v>
      </c>
      <c r="C60" s="89"/>
      <c r="D60" s="141"/>
      <c r="E60" s="136"/>
      <c r="F60" s="137"/>
      <c r="G60" s="138"/>
      <c r="H60" s="137"/>
      <c r="I60" s="138"/>
      <c r="J60" s="137"/>
      <c r="K60" s="138"/>
      <c r="L60" s="137"/>
      <c r="M60" s="138"/>
      <c r="N60" s="137"/>
      <c r="O60" s="137"/>
    </row>
    <row r="61" spans="1:15" s="93" customFormat="1" ht="14.25" x14ac:dyDescent="0.2">
      <c r="A61" s="124" t="s">
        <v>160</v>
      </c>
      <c r="B61" s="88" t="s">
        <v>72</v>
      </c>
      <c r="C61" s="89" t="s">
        <v>55</v>
      </c>
      <c r="D61" s="140">
        <v>2</v>
      </c>
      <c r="E61" s="174"/>
      <c r="F61" s="175"/>
      <c r="G61" s="158">
        <f t="shared" ref="G61:G63" si="84">ROUND(E61*F61,2)</f>
        <v>0</v>
      </c>
      <c r="H61" s="91"/>
      <c r="I61" s="158"/>
      <c r="J61" s="74">
        <f t="shared" ref="J61:J63" si="85">SUM(G61:I61)</f>
        <v>0</v>
      </c>
      <c r="K61" s="158">
        <f t="shared" ref="K61:K63" si="86">ROUND(D61*E61,2)</f>
        <v>0</v>
      </c>
      <c r="L61" s="74">
        <f t="shared" ref="L61:L63" si="87">ROUND(D61*G61,2)</f>
        <v>0</v>
      </c>
      <c r="M61" s="158">
        <f t="shared" ref="M61:M63" si="88">ROUND(D61*H61,2)</f>
        <v>0</v>
      </c>
      <c r="N61" s="74">
        <f t="shared" ref="N61:N63" si="89">ROUND(I61*D61,2)</f>
        <v>0</v>
      </c>
      <c r="O61" s="74">
        <f t="shared" ref="O61:O63" si="90">SUM(L61:N61)</f>
        <v>0</v>
      </c>
    </row>
    <row r="62" spans="1:15" s="93" customFormat="1" ht="51" x14ac:dyDescent="0.2">
      <c r="A62" s="124" t="s">
        <v>161</v>
      </c>
      <c r="B62" s="88" t="s">
        <v>79</v>
      </c>
      <c r="C62" s="89" t="s">
        <v>55</v>
      </c>
      <c r="D62" s="140">
        <v>2</v>
      </c>
      <c r="E62" s="174"/>
      <c r="F62" s="175"/>
      <c r="G62" s="158">
        <f t="shared" si="84"/>
        <v>0</v>
      </c>
      <c r="H62" s="91"/>
      <c r="I62" s="158"/>
      <c r="J62" s="74">
        <f t="shared" si="85"/>
        <v>0</v>
      </c>
      <c r="K62" s="158">
        <f t="shared" si="86"/>
        <v>0</v>
      </c>
      <c r="L62" s="74">
        <f t="shared" si="87"/>
        <v>0</v>
      </c>
      <c r="M62" s="158">
        <f t="shared" si="88"/>
        <v>0</v>
      </c>
      <c r="N62" s="74">
        <f t="shared" si="89"/>
        <v>0</v>
      </c>
      <c r="O62" s="74">
        <f t="shared" si="90"/>
        <v>0</v>
      </c>
    </row>
    <row r="63" spans="1:15" s="93" customFormat="1" ht="25.5" x14ac:dyDescent="0.2">
      <c r="A63" s="124" t="s">
        <v>162</v>
      </c>
      <c r="B63" s="88" t="s">
        <v>90</v>
      </c>
      <c r="C63" s="89" t="s">
        <v>55</v>
      </c>
      <c r="D63" s="140">
        <v>8</v>
      </c>
      <c r="E63" s="174"/>
      <c r="F63" s="175"/>
      <c r="G63" s="158">
        <f t="shared" si="84"/>
        <v>0</v>
      </c>
      <c r="H63" s="91"/>
      <c r="I63" s="158"/>
      <c r="J63" s="74">
        <f t="shared" si="85"/>
        <v>0</v>
      </c>
      <c r="K63" s="158">
        <f t="shared" si="86"/>
        <v>0</v>
      </c>
      <c r="L63" s="74">
        <f t="shared" si="87"/>
        <v>0</v>
      </c>
      <c r="M63" s="158">
        <f t="shared" si="88"/>
        <v>0</v>
      </c>
      <c r="N63" s="74">
        <f t="shared" si="89"/>
        <v>0</v>
      </c>
      <c r="O63" s="74">
        <f t="shared" si="90"/>
        <v>0</v>
      </c>
    </row>
    <row r="64" spans="1:15" s="139" customFormat="1" x14ac:dyDescent="0.2">
      <c r="A64" s="132"/>
      <c r="B64" s="144" t="s">
        <v>91</v>
      </c>
      <c r="C64" s="89"/>
      <c r="D64" s="141"/>
      <c r="E64" s="136"/>
      <c r="F64" s="137"/>
      <c r="G64" s="138"/>
      <c r="H64" s="137"/>
      <c r="I64" s="138"/>
      <c r="J64" s="137"/>
      <c r="K64" s="138"/>
      <c r="L64" s="137"/>
      <c r="M64" s="138"/>
      <c r="N64" s="137"/>
      <c r="O64" s="137"/>
    </row>
    <row r="65" spans="1:15" s="93" customFormat="1" ht="51" x14ac:dyDescent="0.2">
      <c r="A65" s="124" t="s">
        <v>163</v>
      </c>
      <c r="B65" s="88" t="s">
        <v>80</v>
      </c>
      <c r="C65" s="89" t="s">
        <v>55</v>
      </c>
      <c r="D65" s="140">
        <v>14</v>
      </c>
      <c r="E65" s="174"/>
      <c r="F65" s="175"/>
      <c r="G65" s="158">
        <f t="shared" ref="G65:G70" si="91">ROUND(E65*F65,2)</f>
        <v>0</v>
      </c>
      <c r="H65" s="91"/>
      <c r="I65" s="158"/>
      <c r="J65" s="74">
        <f t="shared" ref="J65:J70" si="92">SUM(G65:I65)</f>
        <v>0</v>
      </c>
      <c r="K65" s="158">
        <f t="shared" ref="K65:K70" si="93">ROUND(D65*E65,2)</f>
        <v>0</v>
      </c>
      <c r="L65" s="74">
        <f t="shared" ref="L65:L70" si="94">ROUND(D65*G65,2)</f>
        <v>0</v>
      </c>
      <c r="M65" s="158">
        <f t="shared" ref="M65:M70" si="95">ROUND(D65*H65,2)</f>
        <v>0</v>
      </c>
      <c r="N65" s="74">
        <f t="shared" ref="N65:N70" si="96">ROUND(I65*D65,2)</f>
        <v>0</v>
      </c>
      <c r="O65" s="74">
        <f t="shared" ref="O65:O70" si="97">SUM(L65:N65)</f>
        <v>0</v>
      </c>
    </row>
    <row r="66" spans="1:15" s="93" customFormat="1" ht="38.25" x14ac:dyDescent="0.2">
      <c r="A66" s="124" t="s">
        <v>164</v>
      </c>
      <c r="B66" s="88" t="s">
        <v>92</v>
      </c>
      <c r="C66" s="89" t="s">
        <v>55</v>
      </c>
      <c r="D66" s="140">
        <v>7</v>
      </c>
      <c r="E66" s="174"/>
      <c r="F66" s="175"/>
      <c r="G66" s="158">
        <f t="shared" si="91"/>
        <v>0</v>
      </c>
      <c r="H66" s="91"/>
      <c r="I66" s="158"/>
      <c r="J66" s="74">
        <f t="shared" si="92"/>
        <v>0</v>
      </c>
      <c r="K66" s="158">
        <f t="shared" si="93"/>
        <v>0</v>
      </c>
      <c r="L66" s="74">
        <f t="shared" si="94"/>
        <v>0</v>
      </c>
      <c r="M66" s="158">
        <f t="shared" si="95"/>
        <v>0</v>
      </c>
      <c r="N66" s="74">
        <f t="shared" si="96"/>
        <v>0</v>
      </c>
      <c r="O66" s="74">
        <f t="shared" si="97"/>
        <v>0</v>
      </c>
    </row>
    <row r="67" spans="1:15" s="93" customFormat="1" x14ac:dyDescent="0.2">
      <c r="A67" s="124" t="s">
        <v>165</v>
      </c>
      <c r="B67" s="88" t="s">
        <v>93</v>
      </c>
      <c r="C67" s="89" t="s">
        <v>86</v>
      </c>
      <c r="D67" s="140">
        <v>90</v>
      </c>
      <c r="E67" s="174"/>
      <c r="F67" s="175"/>
      <c r="G67" s="158">
        <f t="shared" si="91"/>
        <v>0</v>
      </c>
      <c r="H67" s="91"/>
      <c r="I67" s="158"/>
      <c r="J67" s="74">
        <f t="shared" si="92"/>
        <v>0</v>
      </c>
      <c r="K67" s="158">
        <f t="shared" si="93"/>
        <v>0</v>
      </c>
      <c r="L67" s="74">
        <f t="shared" si="94"/>
        <v>0</v>
      </c>
      <c r="M67" s="158">
        <f t="shared" si="95"/>
        <v>0</v>
      </c>
      <c r="N67" s="74">
        <f t="shared" si="96"/>
        <v>0</v>
      </c>
      <c r="O67" s="74">
        <f t="shared" si="97"/>
        <v>0</v>
      </c>
    </row>
    <row r="68" spans="1:15" s="93" customFormat="1" ht="25.5" x14ac:dyDescent="0.2">
      <c r="A68" s="124" t="s">
        <v>166</v>
      </c>
      <c r="B68" s="88" t="s">
        <v>94</v>
      </c>
      <c r="C68" s="89" t="s">
        <v>55</v>
      </c>
      <c r="D68" s="140">
        <v>5</v>
      </c>
      <c r="E68" s="174"/>
      <c r="F68" s="175"/>
      <c r="G68" s="158">
        <f t="shared" si="91"/>
        <v>0</v>
      </c>
      <c r="H68" s="91"/>
      <c r="I68" s="158"/>
      <c r="J68" s="74">
        <f t="shared" si="92"/>
        <v>0</v>
      </c>
      <c r="K68" s="158">
        <f t="shared" si="93"/>
        <v>0</v>
      </c>
      <c r="L68" s="74">
        <f t="shared" si="94"/>
        <v>0</v>
      </c>
      <c r="M68" s="158">
        <f t="shared" si="95"/>
        <v>0</v>
      </c>
      <c r="N68" s="74">
        <f t="shared" si="96"/>
        <v>0</v>
      </c>
      <c r="O68" s="74">
        <f t="shared" si="97"/>
        <v>0</v>
      </c>
    </row>
    <row r="69" spans="1:15" s="93" customFormat="1" ht="14.25" x14ac:dyDescent="0.2">
      <c r="A69" s="124" t="s">
        <v>167</v>
      </c>
      <c r="B69" s="88" t="s">
        <v>95</v>
      </c>
      <c r="C69" s="89" t="s">
        <v>55</v>
      </c>
      <c r="D69" s="140">
        <v>1.2</v>
      </c>
      <c r="E69" s="174"/>
      <c r="F69" s="175"/>
      <c r="G69" s="158">
        <f t="shared" si="91"/>
        <v>0</v>
      </c>
      <c r="H69" s="91"/>
      <c r="I69" s="158"/>
      <c r="J69" s="74">
        <f t="shared" si="92"/>
        <v>0</v>
      </c>
      <c r="K69" s="158">
        <f t="shared" si="93"/>
        <v>0</v>
      </c>
      <c r="L69" s="74">
        <f t="shared" si="94"/>
        <v>0</v>
      </c>
      <c r="M69" s="158">
        <f t="shared" si="95"/>
        <v>0</v>
      </c>
      <c r="N69" s="74">
        <f t="shared" si="96"/>
        <v>0</v>
      </c>
      <c r="O69" s="74">
        <f t="shared" si="97"/>
        <v>0</v>
      </c>
    </row>
    <row r="70" spans="1:15" s="93" customFormat="1" ht="25.5" x14ac:dyDescent="0.2">
      <c r="A70" s="124" t="s">
        <v>168</v>
      </c>
      <c r="B70" s="88" t="s">
        <v>96</v>
      </c>
      <c r="C70" s="89" t="s">
        <v>55</v>
      </c>
      <c r="D70" s="140">
        <v>1.2</v>
      </c>
      <c r="E70" s="174"/>
      <c r="F70" s="175"/>
      <c r="G70" s="158">
        <f t="shared" si="91"/>
        <v>0</v>
      </c>
      <c r="H70" s="91"/>
      <c r="I70" s="158"/>
      <c r="J70" s="74">
        <f t="shared" si="92"/>
        <v>0</v>
      </c>
      <c r="K70" s="158">
        <f t="shared" si="93"/>
        <v>0</v>
      </c>
      <c r="L70" s="74">
        <f t="shared" si="94"/>
        <v>0</v>
      </c>
      <c r="M70" s="158">
        <f t="shared" si="95"/>
        <v>0</v>
      </c>
      <c r="N70" s="74">
        <f t="shared" si="96"/>
        <v>0</v>
      </c>
      <c r="O70" s="74">
        <f t="shared" si="97"/>
        <v>0</v>
      </c>
    </row>
    <row r="71" spans="1:15" s="139" customFormat="1" x14ac:dyDescent="0.2">
      <c r="A71" s="132">
        <v>8</v>
      </c>
      <c r="B71" s="133" t="s">
        <v>66</v>
      </c>
      <c r="C71" s="89"/>
      <c r="D71" s="141"/>
      <c r="E71" s="136"/>
      <c r="F71" s="137"/>
      <c r="G71" s="138"/>
      <c r="H71" s="137"/>
      <c r="I71" s="138"/>
      <c r="J71" s="137"/>
      <c r="K71" s="138"/>
      <c r="L71" s="137"/>
      <c r="M71" s="138"/>
      <c r="N71" s="137"/>
      <c r="O71" s="137"/>
    </row>
    <row r="72" spans="1:15" s="93" customFormat="1" ht="38.25" x14ac:dyDescent="0.2">
      <c r="A72" s="145" t="s">
        <v>150</v>
      </c>
      <c r="B72" s="88" t="s">
        <v>97</v>
      </c>
      <c r="C72" s="89" t="s">
        <v>55</v>
      </c>
      <c r="D72" s="140">
        <v>35</v>
      </c>
      <c r="E72" s="174"/>
      <c r="F72" s="175"/>
      <c r="G72" s="158">
        <f t="shared" ref="G72:G76" si="98">ROUND(E72*F72,2)</f>
        <v>0</v>
      </c>
      <c r="H72" s="91"/>
      <c r="I72" s="158"/>
      <c r="J72" s="74">
        <f t="shared" ref="J72:J76" si="99">SUM(G72:I72)</f>
        <v>0</v>
      </c>
      <c r="K72" s="158">
        <f t="shared" ref="K72:K77" si="100">ROUND(D72*E72,2)</f>
        <v>0</v>
      </c>
      <c r="L72" s="74">
        <f t="shared" ref="L72:L76" si="101">ROUND(D72*G72,2)</f>
        <v>0</v>
      </c>
      <c r="M72" s="158">
        <f t="shared" ref="M72:M77" si="102">ROUND(D72*H72,2)</f>
        <v>0</v>
      </c>
      <c r="N72" s="74">
        <f t="shared" ref="N72:N77" si="103">ROUND(I72*D72,2)</f>
        <v>0</v>
      </c>
      <c r="O72" s="74">
        <f t="shared" ref="O72:O76" si="104">SUM(L72:N72)</f>
        <v>0</v>
      </c>
    </row>
    <row r="73" spans="1:15" s="93" customFormat="1" ht="38.25" x14ac:dyDescent="0.2">
      <c r="A73" s="145" t="s">
        <v>151</v>
      </c>
      <c r="B73" s="88" t="s">
        <v>98</v>
      </c>
      <c r="C73" s="89" t="s">
        <v>55</v>
      </c>
      <c r="D73" s="140">
        <v>50</v>
      </c>
      <c r="E73" s="174"/>
      <c r="F73" s="175"/>
      <c r="G73" s="158">
        <f t="shared" si="98"/>
        <v>0</v>
      </c>
      <c r="H73" s="91"/>
      <c r="I73" s="158"/>
      <c r="J73" s="74">
        <f t="shared" si="99"/>
        <v>0</v>
      </c>
      <c r="K73" s="158">
        <f t="shared" si="100"/>
        <v>0</v>
      </c>
      <c r="L73" s="74">
        <f t="shared" si="101"/>
        <v>0</v>
      </c>
      <c r="M73" s="158">
        <f t="shared" si="102"/>
        <v>0</v>
      </c>
      <c r="N73" s="74">
        <f t="shared" si="103"/>
        <v>0</v>
      </c>
      <c r="O73" s="74">
        <f t="shared" si="104"/>
        <v>0</v>
      </c>
    </row>
    <row r="74" spans="1:15" s="93" customFormat="1" ht="63.75" x14ac:dyDescent="0.2">
      <c r="A74" s="145" t="s">
        <v>152</v>
      </c>
      <c r="B74" s="88" t="s">
        <v>117</v>
      </c>
      <c r="C74" s="89" t="s">
        <v>55</v>
      </c>
      <c r="D74" s="140">
        <v>20</v>
      </c>
      <c r="E74" s="174"/>
      <c r="F74" s="175"/>
      <c r="G74" s="158">
        <f t="shared" si="98"/>
        <v>0</v>
      </c>
      <c r="H74" s="91"/>
      <c r="I74" s="158"/>
      <c r="J74" s="74">
        <f t="shared" si="99"/>
        <v>0</v>
      </c>
      <c r="K74" s="158">
        <f t="shared" si="100"/>
        <v>0</v>
      </c>
      <c r="L74" s="74">
        <f t="shared" si="101"/>
        <v>0</v>
      </c>
      <c r="M74" s="158">
        <f t="shared" si="102"/>
        <v>0</v>
      </c>
      <c r="N74" s="74">
        <f t="shared" si="103"/>
        <v>0</v>
      </c>
      <c r="O74" s="74">
        <f t="shared" si="104"/>
        <v>0</v>
      </c>
    </row>
    <row r="75" spans="1:15" s="93" customFormat="1" ht="38.25" x14ac:dyDescent="0.2">
      <c r="A75" s="145" t="s">
        <v>153</v>
      </c>
      <c r="B75" s="88" t="s">
        <v>100</v>
      </c>
      <c r="C75" s="89" t="s">
        <v>55</v>
      </c>
      <c r="D75" s="140">
        <v>90</v>
      </c>
      <c r="E75" s="174"/>
      <c r="F75" s="175"/>
      <c r="G75" s="158">
        <f t="shared" si="98"/>
        <v>0</v>
      </c>
      <c r="H75" s="91"/>
      <c r="I75" s="158"/>
      <c r="J75" s="74">
        <f t="shared" si="99"/>
        <v>0</v>
      </c>
      <c r="K75" s="158">
        <f t="shared" si="100"/>
        <v>0</v>
      </c>
      <c r="L75" s="74">
        <f t="shared" si="101"/>
        <v>0</v>
      </c>
      <c r="M75" s="158">
        <f t="shared" si="102"/>
        <v>0</v>
      </c>
      <c r="N75" s="74">
        <f t="shared" si="103"/>
        <v>0</v>
      </c>
      <c r="O75" s="74">
        <f t="shared" si="104"/>
        <v>0</v>
      </c>
    </row>
    <row r="76" spans="1:15" ht="38.25" x14ac:dyDescent="0.2">
      <c r="A76" s="145" t="s">
        <v>154</v>
      </c>
      <c r="B76" s="143" t="s">
        <v>183</v>
      </c>
      <c r="C76" s="89" t="s">
        <v>55</v>
      </c>
      <c r="D76" s="142">
        <v>35</v>
      </c>
      <c r="E76" s="182"/>
      <c r="F76" s="175"/>
      <c r="G76" s="158">
        <f t="shared" si="98"/>
        <v>0</v>
      </c>
      <c r="H76" s="91"/>
      <c r="I76" s="158"/>
      <c r="J76" s="74">
        <f t="shared" si="99"/>
        <v>0</v>
      </c>
      <c r="K76" s="158">
        <f t="shared" si="100"/>
        <v>0</v>
      </c>
      <c r="L76" s="74">
        <f t="shared" si="101"/>
        <v>0</v>
      </c>
      <c r="M76" s="158">
        <f t="shared" si="102"/>
        <v>0</v>
      </c>
      <c r="N76" s="74">
        <f t="shared" si="103"/>
        <v>0</v>
      </c>
      <c r="O76" s="74">
        <f t="shared" si="104"/>
        <v>0</v>
      </c>
    </row>
    <row r="77" spans="1:15" ht="25.5" x14ac:dyDescent="0.2">
      <c r="A77" s="145" t="s">
        <v>182</v>
      </c>
      <c r="B77" s="143" t="s">
        <v>184</v>
      </c>
      <c r="C77" s="89" t="s">
        <v>27</v>
      </c>
      <c r="D77" s="142">
        <v>3</v>
      </c>
      <c r="E77" s="228"/>
      <c r="F77" s="175"/>
      <c r="G77" s="158">
        <f t="shared" ref="G77:G78" si="105">ROUND(E77*F77,2)</f>
        <v>0</v>
      </c>
      <c r="H77" s="91"/>
      <c r="I77" s="158"/>
      <c r="J77" s="74">
        <f t="shared" ref="J77:J78" si="106">SUM(G77:I77)</f>
        <v>0</v>
      </c>
      <c r="K77" s="158">
        <f t="shared" ref="K77:K78" si="107">ROUND(D77*E77,2)</f>
        <v>0</v>
      </c>
      <c r="L77" s="74">
        <f t="shared" ref="L77:L78" si="108">ROUND(D77*G77,2)</f>
        <v>0</v>
      </c>
      <c r="M77" s="158">
        <f t="shared" ref="M77:M78" si="109">ROUND(D77*H77,2)</f>
        <v>0</v>
      </c>
      <c r="N77" s="74">
        <f t="shared" ref="N77:N78" si="110">ROUND(I77*D77,2)</f>
        <v>0</v>
      </c>
      <c r="O77" s="74">
        <f t="shared" ref="O77:O78" si="111">SUM(L77:N77)</f>
        <v>0</v>
      </c>
    </row>
    <row r="78" spans="1:15" x14ac:dyDescent="0.2">
      <c r="A78" s="145"/>
      <c r="B78" s="143" t="s">
        <v>181</v>
      </c>
      <c r="C78" s="89" t="s">
        <v>27</v>
      </c>
      <c r="D78" s="142">
        <v>1</v>
      </c>
      <c r="E78" s="228"/>
      <c r="F78" s="175"/>
      <c r="G78" s="158">
        <f t="shared" si="105"/>
        <v>0</v>
      </c>
      <c r="H78" s="91"/>
      <c r="I78" s="158"/>
      <c r="J78" s="74">
        <f t="shared" si="106"/>
        <v>0</v>
      </c>
      <c r="K78" s="158">
        <f t="shared" si="107"/>
        <v>0</v>
      </c>
      <c r="L78" s="74">
        <f t="shared" si="108"/>
        <v>0</v>
      </c>
      <c r="M78" s="158">
        <f t="shared" si="109"/>
        <v>0</v>
      </c>
      <c r="N78" s="74">
        <f t="shared" si="110"/>
        <v>0</v>
      </c>
      <c r="O78" s="74">
        <f t="shared" si="111"/>
        <v>0</v>
      </c>
    </row>
    <row r="79" spans="1:15" s="121" customFormat="1" x14ac:dyDescent="0.2">
      <c r="A79" s="146">
        <v>10</v>
      </c>
      <c r="B79" s="147" t="s">
        <v>105</v>
      </c>
      <c r="C79" s="134"/>
      <c r="D79" s="148"/>
      <c r="E79" s="149"/>
      <c r="F79" s="150"/>
      <c r="G79" s="151"/>
      <c r="H79" s="152"/>
      <c r="I79" s="151"/>
      <c r="J79" s="152"/>
      <c r="K79" s="151"/>
      <c r="L79" s="152"/>
      <c r="M79" s="151"/>
      <c r="N79" s="152"/>
      <c r="O79" s="153"/>
    </row>
    <row r="80" spans="1:15" ht="25.5" x14ac:dyDescent="0.2">
      <c r="A80" s="18"/>
      <c r="B80" s="144" t="s">
        <v>118</v>
      </c>
      <c r="C80" s="89"/>
      <c r="D80" s="142"/>
      <c r="E80" s="26"/>
      <c r="F80" s="32"/>
      <c r="G80" s="34"/>
      <c r="H80" s="36"/>
      <c r="I80" s="34"/>
      <c r="J80" s="36"/>
      <c r="K80" s="34"/>
      <c r="L80" s="36"/>
      <c r="M80" s="34"/>
      <c r="N80" s="36"/>
      <c r="O80" s="42"/>
    </row>
    <row r="81" spans="1:15" ht="38.25" x14ac:dyDescent="0.2">
      <c r="A81" s="124" t="s">
        <v>169</v>
      </c>
      <c r="B81" s="23" t="s">
        <v>107</v>
      </c>
      <c r="C81" s="89" t="s">
        <v>55</v>
      </c>
      <c r="D81" s="206">
        <v>40</v>
      </c>
      <c r="E81" s="174"/>
      <c r="F81" s="175"/>
      <c r="G81" s="158">
        <f t="shared" ref="G81" si="112">ROUND(E81*F81,2)</f>
        <v>0</v>
      </c>
      <c r="H81" s="91"/>
      <c r="I81" s="158"/>
      <c r="J81" s="74">
        <f t="shared" ref="J81" si="113">SUM(G81:I81)</f>
        <v>0</v>
      </c>
      <c r="K81" s="158">
        <f t="shared" ref="K81" si="114">ROUND(D81*E81,2)</f>
        <v>0</v>
      </c>
      <c r="L81" s="74">
        <f t="shared" ref="L81" si="115">ROUND(D81*G81,2)</f>
        <v>0</v>
      </c>
      <c r="M81" s="158">
        <f t="shared" ref="M81" si="116">ROUND(D81*H81,2)</f>
        <v>0</v>
      </c>
      <c r="N81" s="74">
        <f t="shared" ref="N81" si="117">ROUND(I81*D81,2)</f>
        <v>0</v>
      </c>
      <c r="O81" s="74">
        <f t="shared" ref="O81" si="118">SUM(L81:N81)</f>
        <v>0</v>
      </c>
    </row>
    <row r="82" spans="1:15" s="131" customFormat="1" ht="25.5" x14ac:dyDescent="0.2">
      <c r="A82" s="73">
        <v>11</v>
      </c>
      <c r="B82" s="162" t="s">
        <v>134</v>
      </c>
      <c r="C82" s="186" t="s">
        <v>27</v>
      </c>
      <c r="D82" s="187">
        <v>1</v>
      </c>
      <c r="E82" s="188"/>
      <c r="F82" s="142"/>
      <c r="G82" s="161"/>
      <c r="H82" s="159"/>
      <c r="I82" s="160"/>
      <c r="J82" s="96">
        <f>SUM(G82:I82)</f>
        <v>0</v>
      </c>
      <c r="K82" s="161"/>
      <c r="L82" s="175"/>
      <c r="M82" s="161">
        <f>SUM(M10:M81)*5%</f>
        <v>0</v>
      </c>
      <c r="N82" s="175"/>
      <c r="O82" s="74">
        <f>SUM(L82:N82)</f>
        <v>0</v>
      </c>
    </row>
    <row r="83" spans="1:15" s="43" customFormat="1" x14ac:dyDescent="0.2">
      <c r="A83" s="44"/>
      <c r="B83" s="24" t="s">
        <v>0</v>
      </c>
      <c r="C83" s="45"/>
      <c r="D83" s="44"/>
      <c r="E83" s="46"/>
      <c r="F83" s="47"/>
      <c r="G83" s="49"/>
      <c r="H83" s="48"/>
      <c r="I83" s="49"/>
      <c r="J83" s="48"/>
      <c r="K83" s="49">
        <f>SUM(K10:K82)</f>
        <v>0</v>
      </c>
      <c r="L83" s="48">
        <f>SUM(L10:L82)</f>
        <v>0</v>
      </c>
      <c r="M83" s="49">
        <f>SUM(M10:M82)</f>
        <v>0</v>
      </c>
      <c r="N83" s="48">
        <f>SUM(N10:N82)</f>
        <v>0</v>
      </c>
      <c r="O83" s="75">
        <f>SUM(O10:O82)</f>
        <v>0</v>
      </c>
    </row>
    <row r="84" spans="1:15" x14ac:dyDescent="0.2">
      <c r="J84" s="15" t="s">
        <v>25</v>
      </c>
      <c r="K84" s="14"/>
      <c r="L84" s="14"/>
      <c r="M84" s="14">
        <f>M83*5%</f>
        <v>0</v>
      </c>
      <c r="N84" s="14"/>
      <c r="O84" s="50">
        <f>M84</f>
        <v>0</v>
      </c>
    </row>
    <row r="85" spans="1:15" x14ac:dyDescent="0.2">
      <c r="J85" s="15" t="s">
        <v>19</v>
      </c>
      <c r="K85" s="51">
        <f>SUM(K83:K84)</f>
        <v>0</v>
      </c>
      <c r="L85" s="51">
        <f>SUM(L83:L84)</f>
        <v>0</v>
      </c>
      <c r="M85" s="51">
        <f>SUM(M83:M84)</f>
        <v>0</v>
      </c>
      <c r="N85" s="51">
        <f>SUM(N83:N84)</f>
        <v>0</v>
      </c>
      <c r="O85" s="52">
        <f>SUM(O83:O84)</f>
        <v>0</v>
      </c>
    </row>
    <row r="86" spans="1:15" x14ac:dyDescent="0.2">
      <c r="J86" s="15"/>
      <c r="K86" s="76"/>
      <c r="L86" s="76"/>
      <c r="M86" s="76"/>
      <c r="N86" s="76"/>
      <c r="O86" s="77"/>
    </row>
    <row r="87" spans="1:15" x14ac:dyDescent="0.2">
      <c r="B87" s="53" t="s">
        <v>24</v>
      </c>
      <c r="E87" s="54"/>
    </row>
    <row r="88" spans="1:15" x14ac:dyDescent="0.2">
      <c r="E88" s="54"/>
    </row>
    <row r="89" spans="1:15" x14ac:dyDescent="0.2">
      <c r="B89" s="53" t="s">
        <v>26</v>
      </c>
      <c r="E89" s="54"/>
    </row>
    <row r="90" spans="1:15" x14ac:dyDescent="0.2">
      <c r="E90" s="54"/>
    </row>
  </sheetData>
  <mergeCells count="6">
    <mergeCell ref="K7:O7"/>
    <mergeCell ref="A7:A8"/>
    <mergeCell ref="B7:B8"/>
    <mergeCell ref="C7:C8"/>
    <mergeCell ref="D7:D8"/>
    <mergeCell ref="E7:J7"/>
  </mergeCells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1-1
&amp;"Arial,Bold"&amp;UDEMONTĀŽAS DARBI.</oddHeader>
    <oddFooter>&amp;C&amp;8&amp;P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5"/>
  <sheetViews>
    <sheetView topLeftCell="A4" workbookViewId="0">
      <selection activeCell="A7" sqref="A7"/>
    </sheetView>
  </sheetViews>
  <sheetFormatPr defaultRowHeight="12.75" x14ac:dyDescent="0.2"/>
  <cols>
    <col min="1" max="1" width="4.140625" style="3" customWidth="1"/>
    <col min="2" max="2" width="10" style="3" customWidth="1"/>
    <col min="3" max="3" width="28.5703125" style="1" customWidth="1"/>
    <col min="4" max="4" width="17.7109375" style="2" customWidth="1"/>
    <col min="5" max="5" width="17.7109375" style="3" customWidth="1"/>
    <col min="6" max="6" width="17.7109375" style="4" customWidth="1"/>
    <col min="7" max="8" width="17.7109375" style="5" customWidth="1"/>
    <col min="9" max="16384" width="9.140625" style="6"/>
  </cols>
  <sheetData>
    <row r="1" spans="1:10" ht="14.25" x14ac:dyDescent="0.2">
      <c r="A1" s="10" t="s">
        <v>1</v>
      </c>
      <c r="B1" s="10"/>
      <c r="D1" s="94" t="s">
        <v>127</v>
      </c>
    </row>
    <row r="2" spans="1:10" ht="15" x14ac:dyDescent="0.2">
      <c r="A2" s="10" t="s">
        <v>2</v>
      </c>
      <c r="B2" s="10"/>
      <c r="D2" s="80" t="s">
        <v>49</v>
      </c>
    </row>
    <row r="3" spans="1:10" ht="15" x14ac:dyDescent="0.2">
      <c r="A3" s="10" t="s">
        <v>3</v>
      </c>
      <c r="B3" s="10"/>
      <c r="D3" s="80" t="s">
        <v>112</v>
      </c>
    </row>
    <row r="4" spans="1:10" ht="14.25" x14ac:dyDescent="0.2">
      <c r="A4" s="10" t="s">
        <v>4</v>
      </c>
      <c r="B4" s="10"/>
      <c r="D4" s="81"/>
      <c r="G4" s="78"/>
    </row>
    <row r="5" spans="1:10" ht="14.25" x14ac:dyDescent="0.2">
      <c r="A5" s="10" t="s">
        <v>34</v>
      </c>
      <c r="B5" s="10"/>
      <c r="D5" s="95">
        <f>D19</f>
        <v>0</v>
      </c>
    </row>
    <row r="6" spans="1:10" ht="14.25" x14ac:dyDescent="0.2">
      <c r="A6" s="10" t="s">
        <v>13</v>
      </c>
      <c r="B6" s="10"/>
      <c r="D6" s="95">
        <f>H14</f>
        <v>0</v>
      </c>
    </row>
    <row r="7" spans="1:10" ht="14.25" x14ac:dyDescent="0.2">
      <c r="A7" s="10" t="s">
        <v>188</v>
      </c>
      <c r="B7" s="10"/>
    </row>
    <row r="9" spans="1:10" ht="20.25" customHeight="1" x14ac:dyDescent="0.2">
      <c r="A9" s="208" t="s">
        <v>5</v>
      </c>
      <c r="B9" s="210" t="s">
        <v>14</v>
      </c>
      <c r="C9" s="212" t="s">
        <v>15</v>
      </c>
      <c r="D9" s="214" t="s">
        <v>35</v>
      </c>
      <c r="E9" s="218" t="s">
        <v>16</v>
      </c>
      <c r="F9" s="218"/>
      <c r="G9" s="218"/>
      <c r="H9" s="216" t="s">
        <v>11</v>
      </c>
      <c r="I9" s="9"/>
    </row>
    <row r="10" spans="1:10" ht="78.75" customHeight="1" x14ac:dyDescent="0.2">
      <c r="A10" s="209"/>
      <c r="B10" s="211"/>
      <c r="C10" s="213"/>
      <c r="D10" s="215"/>
      <c r="E10" s="114" t="s">
        <v>36</v>
      </c>
      <c r="F10" s="114" t="s">
        <v>37</v>
      </c>
      <c r="G10" s="114" t="s">
        <v>38</v>
      </c>
      <c r="H10" s="217"/>
    </row>
    <row r="11" spans="1:10" x14ac:dyDescent="0.2">
      <c r="A11" s="28"/>
      <c r="B11" s="27"/>
      <c r="C11" s="97"/>
      <c r="D11" s="30"/>
      <c r="E11" s="25"/>
      <c r="F11" s="31"/>
      <c r="G11" s="33"/>
      <c r="H11" s="35"/>
    </row>
    <row r="12" spans="1:10" s="131" customFormat="1" x14ac:dyDescent="0.2">
      <c r="A12" s="123">
        <v>1</v>
      </c>
      <c r="B12" s="124" t="s">
        <v>135</v>
      </c>
      <c r="C12" s="125" t="s">
        <v>127</v>
      </c>
      <c r="D12" s="126">
        <f>'BO006'!O21</f>
        <v>0</v>
      </c>
      <c r="E12" s="127">
        <f>'BO006'!L21</f>
        <v>0</v>
      </c>
      <c r="F12" s="128">
        <f>'BO006'!M21</f>
        <v>0</v>
      </c>
      <c r="G12" s="127">
        <f>'BO006'!N21</f>
        <v>0</v>
      </c>
      <c r="H12" s="129">
        <f>'BO006'!K21</f>
        <v>0</v>
      </c>
      <c r="I12" s="130"/>
      <c r="J12" s="130"/>
    </row>
    <row r="13" spans="1:10" x14ac:dyDescent="0.2">
      <c r="A13" s="19"/>
      <c r="B13" s="20"/>
      <c r="C13" s="29"/>
      <c r="D13" s="101"/>
      <c r="E13" s="102"/>
      <c r="F13" s="103"/>
      <c r="G13" s="102"/>
      <c r="H13" s="104"/>
      <c r="I13" s="100"/>
      <c r="J13" s="100"/>
    </row>
    <row r="14" spans="1:10" s="121" customFormat="1" x14ac:dyDescent="0.2">
      <c r="A14" s="115"/>
      <c r="B14" s="115"/>
      <c r="C14" s="116" t="s">
        <v>17</v>
      </c>
      <c r="D14" s="117">
        <f>SUM(D12:D13)</f>
        <v>0</v>
      </c>
      <c r="E14" s="118">
        <f>SUM(E12:E13)</f>
        <v>0</v>
      </c>
      <c r="F14" s="118">
        <f>SUM(F12:F13)</f>
        <v>0</v>
      </c>
      <c r="G14" s="118">
        <f>SUM(G12:G13)</f>
        <v>0</v>
      </c>
      <c r="H14" s="119">
        <f>SUM(H12:H13)</f>
        <v>0</v>
      </c>
      <c r="I14" s="120"/>
      <c r="J14" s="120">
        <f>E14+F14+G14</f>
        <v>0</v>
      </c>
    </row>
    <row r="15" spans="1:10" x14ac:dyDescent="0.2">
      <c r="C15" s="22" t="s">
        <v>30</v>
      </c>
      <c r="D15" s="105">
        <f>D14*10%</f>
        <v>0</v>
      </c>
      <c r="E15" s="106"/>
      <c r="F15" s="107"/>
      <c r="G15" s="107"/>
      <c r="H15" s="107"/>
      <c r="I15" s="100"/>
      <c r="J15" s="100"/>
    </row>
    <row r="16" spans="1:10" x14ac:dyDescent="0.2">
      <c r="C16" s="99" t="s">
        <v>29</v>
      </c>
      <c r="D16" s="105"/>
      <c r="E16" s="106"/>
      <c r="F16" s="107"/>
      <c r="G16" s="107"/>
      <c r="H16" s="107"/>
      <c r="I16" s="100"/>
      <c r="J16" s="100"/>
    </row>
    <row r="17" spans="3:10" x14ac:dyDescent="0.2">
      <c r="C17" s="22" t="s">
        <v>28</v>
      </c>
      <c r="D17" s="105">
        <f>D14*5%</f>
        <v>0</v>
      </c>
      <c r="E17" s="106"/>
      <c r="F17" s="107"/>
      <c r="G17" s="107"/>
      <c r="H17" s="107"/>
      <c r="I17" s="100"/>
      <c r="J17" s="100"/>
    </row>
    <row r="18" spans="3:10" ht="25.5" x14ac:dyDescent="0.2">
      <c r="C18" s="22" t="s">
        <v>32</v>
      </c>
      <c r="D18" s="113">
        <f>E14*23.59%</f>
        <v>0</v>
      </c>
      <c r="E18" s="106"/>
      <c r="F18" s="107"/>
      <c r="G18" s="107"/>
      <c r="H18" s="107"/>
      <c r="I18" s="100"/>
      <c r="J18" s="100"/>
    </row>
    <row r="19" spans="3:10" x14ac:dyDescent="0.2">
      <c r="C19" s="24" t="s">
        <v>18</v>
      </c>
      <c r="D19" s="122">
        <f>SUM(D14:D18)</f>
        <v>0</v>
      </c>
      <c r="E19" s="106"/>
      <c r="F19" s="107"/>
      <c r="G19" s="107"/>
      <c r="H19" s="107"/>
      <c r="I19" s="100"/>
      <c r="J19" s="100"/>
    </row>
    <row r="22" spans="3:10" x14ac:dyDescent="0.2">
      <c r="C22" s="53" t="s">
        <v>24</v>
      </c>
      <c r="F22" s="54"/>
      <c r="G22" s="4"/>
    </row>
    <row r="23" spans="3:10" x14ac:dyDescent="0.2">
      <c r="F23" s="54"/>
      <c r="G23" s="4"/>
    </row>
    <row r="24" spans="3:10" x14ac:dyDescent="0.2">
      <c r="C24" s="53" t="s">
        <v>26</v>
      </c>
      <c r="F24" s="54"/>
      <c r="G24" s="4"/>
    </row>
    <row r="25" spans="3:10" x14ac:dyDescent="0.2">
      <c r="F25" s="54"/>
      <c r="G25" s="4"/>
    </row>
  </sheetData>
  <mergeCells count="6">
    <mergeCell ref="H9:H10"/>
    <mergeCell ref="A9:A10"/>
    <mergeCell ref="B9:B10"/>
    <mergeCell ref="C9:C10"/>
    <mergeCell ref="D9:D10"/>
    <mergeCell ref="E9:G9"/>
  </mergeCells>
  <pageMargins left="0.74803149606299213" right="0.74803149606299213" top="0.86614173228346458" bottom="0.98425196850393704" header="0.51181102362204722" footer="0.51181102362204722"/>
  <pageSetup paperSize="9" orientation="landscape" horizontalDpi="4294967292" verticalDpi="360" r:id="rId1"/>
  <headerFooter alignWithMargins="0">
    <oddHeader xml:space="preserve">&amp;C&amp;12&amp;UKOPSAVILKUMA APRĒĶINI PAR  DARBU VAI KONSTRUKTĪVO ELEMENTU VEIDIEM  Nr. 3&amp;U
</oddHeader>
    <oddFooter>&amp;C&amp;8&amp;P&amp;R&amp;8&amp;D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26"/>
  <sheetViews>
    <sheetView zoomScaleNormal="100" workbookViewId="0">
      <selection activeCell="A6" sqref="A6"/>
    </sheetView>
  </sheetViews>
  <sheetFormatPr defaultRowHeight="12.75" x14ac:dyDescent="0.2"/>
  <cols>
    <col min="1" max="1" width="5.7109375" style="3" customWidth="1"/>
    <col min="2" max="2" width="35.7109375" style="1" customWidth="1"/>
    <col min="3" max="3" width="5.7109375" style="2" customWidth="1"/>
    <col min="4" max="4" width="6.85546875" style="3" customWidth="1"/>
    <col min="5" max="5" width="6.28515625" style="3" customWidth="1"/>
    <col min="6" max="6" width="6.5703125" style="4" customWidth="1"/>
    <col min="7" max="7" width="8.140625" style="5" customWidth="1"/>
    <col min="8" max="8" width="7.7109375" style="5" customWidth="1"/>
    <col min="9" max="9" width="6.28515625" style="5" customWidth="1"/>
    <col min="10" max="10" width="7.7109375" style="5" customWidth="1"/>
    <col min="11" max="14" width="8.42578125" style="5" customWidth="1"/>
    <col min="15" max="15" width="9.42578125" style="6" customWidth="1"/>
    <col min="16" max="16384" width="9.140625" style="6"/>
  </cols>
  <sheetData>
    <row r="1" spans="1:16" ht="14.25" x14ac:dyDescent="0.2">
      <c r="A1" s="56" t="s">
        <v>1</v>
      </c>
      <c r="B1" s="57"/>
      <c r="C1" s="94" t="s">
        <v>127</v>
      </c>
      <c r="D1" s="58"/>
      <c r="E1" s="58"/>
      <c r="F1" s="59"/>
      <c r="G1" s="60"/>
      <c r="H1" s="60"/>
      <c r="I1" s="60"/>
      <c r="J1" s="60"/>
      <c r="K1" s="60"/>
      <c r="L1" s="60"/>
      <c r="M1" s="60"/>
      <c r="N1" s="60"/>
      <c r="O1" s="61"/>
    </row>
    <row r="2" spans="1:16" ht="15" x14ac:dyDescent="0.2">
      <c r="A2" s="56" t="s">
        <v>2</v>
      </c>
      <c r="B2" s="57"/>
      <c r="C2" s="80" t="s">
        <v>49</v>
      </c>
      <c r="D2" s="58"/>
      <c r="E2" s="58"/>
      <c r="F2" s="59"/>
      <c r="G2" s="60"/>
      <c r="H2" s="60"/>
      <c r="I2" s="60"/>
      <c r="J2" s="60"/>
      <c r="K2" s="60"/>
      <c r="L2" s="60"/>
      <c r="M2" s="60"/>
      <c r="N2" s="60"/>
      <c r="O2" s="61"/>
    </row>
    <row r="3" spans="1:16" ht="15" x14ac:dyDescent="0.2">
      <c r="A3" s="56" t="s">
        <v>3</v>
      </c>
      <c r="B3" s="57"/>
      <c r="C3" s="80" t="s">
        <v>112</v>
      </c>
      <c r="D3" s="58"/>
      <c r="E3" s="58"/>
      <c r="F3" s="59"/>
      <c r="G3" s="60"/>
      <c r="H3" s="60"/>
      <c r="I3" s="60"/>
      <c r="J3" s="60"/>
      <c r="K3" s="60"/>
      <c r="L3" s="60"/>
      <c r="M3" s="60"/>
      <c r="N3" s="60"/>
      <c r="O3" s="61"/>
    </row>
    <row r="4" spans="1:16" ht="14.25" x14ac:dyDescent="0.2">
      <c r="A4" s="56" t="s">
        <v>4</v>
      </c>
      <c r="B4" s="57"/>
      <c r="C4" s="62"/>
      <c r="D4" s="58"/>
      <c r="E4" s="58"/>
      <c r="F4" s="59"/>
      <c r="G4" s="60"/>
      <c r="H4" s="60"/>
      <c r="I4" s="60"/>
      <c r="J4" s="60"/>
      <c r="K4" s="60"/>
      <c r="L4" s="60"/>
      <c r="M4" s="60"/>
      <c r="N4" s="60"/>
      <c r="O4" s="61"/>
    </row>
    <row r="5" spans="1:16" ht="14.25" x14ac:dyDescent="0.2">
      <c r="A5" s="56" t="s">
        <v>187</v>
      </c>
      <c r="B5" s="57"/>
      <c r="C5" s="63"/>
      <c r="D5" s="58"/>
      <c r="E5" s="58"/>
      <c r="F5" s="59"/>
      <c r="G5" s="60"/>
      <c r="H5" s="60"/>
      <c r="I5" s="60"/>
      <c r="J5" s="60"/>
      <c r="K5" s="60"/>
      <c r="L5" s="60"/>
      <c r="M5" s="60"/>
      <c r="N5" s="64" t="s">
        <v>39</v>
      </c>
      <c r="O5" s="65">
        <f>O21</f>
        <v>0</v>
      </c>
    </row>
    <row r="6" spans="1:16" ht="14.25" x14ac:dyDescent="0.2">
      <c r="A6" s="10"/>
      <c r="B6" s="57"/>
      <c r="C6" s="63"/>
      <c r="D6" s="58"/>
      <c r="E6" s="58"/>
      <c r="F6" s="59"/>
      <c r="G6" s="60"/>
      <c r="H6" s="60"/>
      <c r="I6" s="60"/>
      <c r="J6" s="60"/>
      <c r="K6" s="60"/>
      <c r="L6" s="60"/>
      <c r="M6" s="60"/>
      <c r="N6" s="60"/>
      <c r="O6" s="61"/>
    </row>
    <row r="7" spans="1:16" ht="20.25" customHeight="1" x14ac:dyDescent="0.2">
      <c r="A7" s="208" t="s">
        <v>5</v>
      </c>
      <c r="B7" s="221" t="s">
        <v>6</v>
      </c>
      <c r="C7" s="223" t="s">
        <v>7</v>
      </c>
      <c r="D7" s="208" t="s">
        <v>8</v>
      </c>
      <c r="E7" s="218" t="s">
        <v>9</v>
      </c>
      <c r="F7" s="218"/>
      <c r="G7" s="218"/>
      <c r="H7" s="218"/>
      <c r="I7" s="218"/>
      <c r="J7" s="220"/>
      <c r="K7" s="219" t="s">
        <v>12</v>
      </c>
      <c r="L7" s="218"/>
      <c r="M7" s="218"/>
      <c r="N7" s="218"/>
      <c r="O7" s="220"/>
      <c r="P7" s="9"/>
    </row>
    <row r="8" spans="1:16" ht="78.75" customHeight="1" x14ac:dyDescent="0.2">
      <c r="A8" s="209"/>
      <c r="B8" s="222"/>
      <c r="C8" s="224"/>
      <c r="D8" s="209"/>
      <c r="E8" s="7" t="s">
        <v>10</v>
      </c>
      <c r="F8" s="7" t="s">
        <v>40</v>
      </c>
      <c r="G8" s="8" t="s">
        <v>41</v>
      </c>
      <c r="H8" s="8" t="s">
        <v>42</v>
      </c>
      <c r="I8" s="8" t="s">
        <v>43</v>
      </c>
      <c r="J8" s="8" t="s">
        <v>44</v>
      </c>
      <c r="K8" s="8" t="s">
        <v>11</v>
      </c>
      <c r="L8" s="8" t="s">
        <v>41</v>
      </c>
      <c r="M8" s="8" t="s">
        <v>42</v>
      </c>
      <c r="N8" s="8" t="s">
        <v>43</v>
      </c>
      <c r="O8" s="8" t="s">
        <v>45</v>
      </c>
    </row>
    <row r="9" spans="1:16" x14ac:dyDescent="0.2">
      <c r="A9" s="17"/>
      <c r="B9" s="37"/>
      <c r="C9" s="38"/>
      <c r="D9" s="27"/>
      <c r="E9" s="39"/>
      <c r="F9" s="31"/>
      <c r="G9" s="40"/>
      <c r="H9" s="35"/>
      <c r="I9" s="40"/>
      <c r="J9" s="35"/>
      <c r="K9" s="40"/>
      <c r="L9" s="35"/>
      <c r="M9" s="40"/>
      <c r="N9" s="35"/>
      <c r="O9" s="41"/>
    </row>
    <row r="10" spans="1:16" s="155" customFormat="1" x14ac:dyDescent="0.2">
      <c r="A10" s="154">
        <v>1</v>
      </c>
      <c r="B10" s="189" t="s">
        <v>143</v>
      </c>
      <c r="C10" s="190" t="s">
        <v>27</v>
      </c>
      <c r="D10" s="191">
        <v>1</v>
      </c>
      <c r="E10" s="192"/>
      <c r="F10" s="74"/>
      <c r="G10" s="193">
        <f>F10*E10</f>
        <v>0</v>
      </c>
      <c r="H10" s="193"/>
      <c r="I10" s="193"/>
      <c r="J10" s="194">
        <f>G10+H10+I10</f>
        <v>0</v>
      </c>
      <c r="K10" s="194">
        <f>ROUND(D10*E10,2)</f>
        <v>0</v>
      </c>
      <c r="L10" s="194">
        <f>ROUND(D10*G10,2)</f>
        <v>0</v>
      </c>
      <c r="M10" s="194">
        <f>ROUND(D10*H10,2)</f>
        <v>0</v>
      </c>
      <c r="N10" s="194">
        <f>ROUND(D10*I10,2)</f>
        <v>0</v>
      </c>
      <c r="O10" s="194">
        <f>L10+M10+N10</f>
        <v>0</v>
      </c>
    </row>
    <row r="11" spans="1:16" s="155" customFormat="1" x14ac:dyDescent="0.2">
      <c r="A11" s="154">
        <v>2</v>
      </c>
      <c r="B11" s="189" t="s">
        <v>136</v>
      </c>
      <c r="C11" s="190" t="s">
        <v>27</v>
      </c>
      <c r="D11" s="191">
        <v>1</v>
      </c>
      <c r="E11" s="192"/>
      <c r="F11" s="74"/>
      <c r="G11" s="193">
        <f>F11*E11</f>
        <v>0</v>
      </c>
      <c r="H11" s="193"/>
      <c r="I11" s="193"/>
      <c r="J11" s="194">
        <f>G11+H11+I11</f>
        <v>0</v>
      </c>
      <c r="K11" s="194">
        <f>ROUND(D11*E11,2)</f>
        <v>0</v>
      </c>
      <c r="L11" s="194">
        <f>ROUND(D11*G11,2)</f>
        <v>0</v>
      </c>
      <c r="M11" s="194">
        <f>ROUND(D11*H11,2)</f>
        <v>0</v>
      </c>
      <c r="N11" s="194">
        <f>ROUND(D11*I11,2)</f>
        <v>0</v>
      </c>
      <c r="O11" s="194">
        <f>L11+M11+N11</f>
        <v>0</v>
      </c>
    </row>
    <row r="12" spans="1:16" s="93" customFormat="1" ht="25.5" x14ac:dyDescent="0.2">
      <c r="A12" s="154">
        <v>3</v>
      </c>
      <c r="B12" s="88" t="s">
        <v>142</v>
      </c>
      <c r="C12" s="190" t="s">
        <v>27</v>
      </c>
      <c r="D12" s="204">
        <v>1</v>
      </c>
      <c r="E12" s="192"/>
      <c r="F12" s="74"/>
      <c r="G12" s="193">
        <f>F12*E12</f>
        <v>0</v>
      </c>
      <c r="H12" s="193"/>
      <c r="I12" s="193"/>
      <c r="J12" s="194">
        <f>G12+H12+I12</f>
        <v>0</v>
      </c>
      <c r="K12" s="194">
        <f>ROUND(D12*E12,2)</f>
        <v>0</v>
      </c>
      <c r="L12" s="194">
        <f>ROUND(D12*G12,2)</f>
        <v>0</v>
      </c>
      <c r="M12" s="194">
        <f>ROUND(D12*H12,2)</f>
        <v>0</v>
      </c>
      <c r="N12" s="194">
        <f t="shared" ref="N12" si="0">ROUND(D12*I12,2)</f>
        <v>0</v>
      </c>
      <c r="O12" s="194">
        <f>L12+M12+N12</f>
        <v>0</v>
      </c>
    </row>
    <row r="13" spans="1:16" s="155" customFormat="1" ht="38.25" x14ac:dyDescent="0.2">
      <c r="A13" s="154">
        <v>4</v>
      </c>
      <c r="B13" s="88" t="s">
        <v>141</v>
      </c>
      <c r="C13" s="89" t="s">
        <v>137</v>
      </c>
      <c r="D13" s="195">
        <v>3</v>
      </c>
      <c r="E13" s="90"/>
      <c r="F13" s="74"/>
      <c r="G13" s="92">
        <f t="shared" ref="G13:G16" si="1">E13*F13</f>
        <v>0</v>
      </c>
      <c r="H13" s="91"/>
      <c r="I13" s="92"/>
      <c r="J13" s="91">
        <f t="shared" ref="J13:J16" si="2">SUM(G13:I13)</f>
        <v>0</v>
      </c>
      <c r="K13" s="92">
        <f t="shared" ref="K13:K16" si="3">D13*E13</f>
        <v>0</v>
      </c>
      <c r="L13" s="91">
        <f t="shared" ref="L13:L16" si="4">D13*G13</f>
        <v>0</v>
      </c>
      <c r="M13" s="92">
        <f>D13*H13</f>
        <v>0</v>
      </c>
      <c r="N13" s="91">
        <f>I13*D13</f>
        <v>0</v>
      </c>
      <c r="O13" s="91">
        <f t="shared" ref="O13:O16" si="5">SUM(L13:N13)</f>
        <v>0</v>
      </c>
    </row>
    <row r="14" spans="1:16" s="156" customFormat="1" ht="25.5" x14ac:dyDescent="0.2">
      <c r="A14" s="154">
        <v>5</v>
      </c>
      <c r="B14" s="88" t="s">
        <v>144</v>
      </c>
      <c r="C14" s="89" t="s">
        <v>137</v>
      </c>
      <c r="D14" s="195">
        <v>3</v>
      </c>
      <c r="E14" s="90"/>
      <c r="F14" s="74"/>
      <c r="G14" s="92">
        <f t="shared" si="1"/>
        <v>0</v>
      </c>
      <c r="H14" s="196"/>
      <c r="I14" s="92"/>
      <c r="J14" s="91">
        <f t="shared" si="2"/>
        <v>0</v>
      </c>
      <c r="K14" s="92">
        <f t="shared" si="3"/>
        <v>0</v>
      </c>
      <c r="L14" s="91">
        <f t="shared" si="4"/>
        <v>0</v>
      </c>
      <c r="M14" s="92">
        <f>D14*H14</f>
        <v>0</v>
      </c>
      <c r="N14" s="91">
        <f>I14*D14</f>
        <v>0</v>
      </c>
      <c r="O14" s="91">
        <f t="shared" si="5"/>
        <v>0</v>
      </c>
    </row>
    <row r="15" spans="1:16" s="156" customFormat="1" x14ac:dyDescent="0.2">
      <c r="A15" s="154">
        <v>6</v>
      </c>
      <c r="B15" s="88" t="s">
        <v>138</v>
      </c>
      <c r="C15" s="89" t="s">
        <v>27</v>
      </c>
      <c r="D15" s="195">
        <v>1</v>
      </c>
      <c r="E15" s="90"/>
      <c r="F15" s="74"/>
      <c r="G15" s="92">
        <f t="shared" si="1"/>
        <v>0</v>
      </c>
      <c r="H15" s="91"/>
      <c r="I15" s="92"/>
      <c r="J15" s="91">
        <f t="shared" si="2"/>
        <v>0</v>
      </c>
      <c r="K15" s="92">
        <f t="shared" si="3"/>
        <v>0</v>
      </c>
      <c r="L15" s="91">
        <f t="shared" si="4"/>
        <v>0</v>
      </c>
      <c r="M15" s="92">
        <f>D15*H15</f>
        <v>0</v>
      </c>
      <c r="N15" s="91">
        <f>I15*D15</f>
        <v>0</v>
      </c>
      <c r="O15" s="91">
        <f t="shared" si="5"/>
        <v>0</v>
      </c>
    </row>
    <row r="16" spans="1:16" s="156" customFormat="1" x14ac:dyDescent="0.2">
      <c r="A16" s="154">
        <v>7</v>
      </c>
      <c r="B16" s="197" t="s">
        <v>139</v>
      </c>
      <c r="C16" s="177" t="s">
        <v>58</v>
      </c>
      <c r="D16" s="195">
        <v>1</v>
      </c>
      <c r="E16" s="157"/>
      <c r="F16" s="74"/>
      <c r="G16" s="158">
        <f t="shared" si="1"/>
        <v>0</v>
      </c>
      <c r="H16" s="74"/>
      <c r="I16" s="158"/>
      <c r="J16" s="74">
        <f t="shared" si="2"/>
        <v>0</v>
      </c>
      <c r="K16" s="158">
        <f t="shared" si="3"/>
        <v>0</v>
      </c>
      <c r="L16" s="74">
        <f t="shared" si="4"/>
        <v>0</v>
      </c>
      <c r="M16" s="158">
        <f>D16*H16</f>
        <v>0</v>
      </c>
      <c r="N16" s="74">
        <f>I16*D16</f>
        <v>0</v>
      </c>
      <c r="O16" s="74">
        <f t="shared" si="5"/>
        <v>0</v>
      </c>
    </row>
    <row r="17" spans="1:15" s="156" customFormat="1" ht="51" x14ac:dyDescent="0.2">
      <c r="A17" s="154">
        <v>8</v>
      </c>
      <c r="B17" s="198" t="s">
        <v>140</v>
      </c>
      <c r="C17" s="199" t="s">
        <v>137</v>
      </c>
      <c r="D17" s="195">
        <v>3</v>
      </c>
      <c r="E17" s="157"/>
      <c r="F17" s="175"/>
      <c r="G17" s="200"/>
      <c r="H17" s="201"/>
      <c r="I17" s="158"/>
      <c r="J17" s="202">
        <f>SUM(G17:I17)</f>
        <v>0</v>
      </c>
      <c r="K17" s="158"/>
      <c r="L17" s="74"/>
      <c r="M17" s="158">
        <f>D17*H17</f>
        <v>0</v>
      </c>
      <c r="N17" s="203"/>
      <c r="O17" s="74">
        <f>SUM(L17:N17)</f>
        <v>0</v>
      </c>
    </row>
    <row r="18" spans="1:15" s="72" customFormat="1" x14ac:dyDescent="0.2">
      <c r="A18" s="66"/>
      <c r="B18" s="67"/>
      <c r="C18" s="89"/>
      <c r="D18" s="68"/>
      <c r="E18" s="69"/>
      <c r="F18" s="70"/>
      <c r="G18" s="71"/>
      <c r="H18" s="70"/>
      <c r="I18" s="71"/>
      <c r="J18" s="70"/>
      <c r="K18" s="71"/>
      <c r="L18" s="70"/>
      <c r="M18" s="71"/>
      <c r="N18" s="70"/>
      <c r="O18" s="70"/>
    </row>
    <row r="19" spans="1:15" s="43" customFormat="1" x14ac:dyDescent="0.2">
      <c r="A19" s="44"/>
      <c r="B19" s="24" t="s">
        <v>0</v>
      </c>
      <c r="C19" s="45"/>
      <c r="D19" s="44"/>
      <c r="E19" s="46"/>
      <c r="F19" s="47"/>
      <c r="G19" s="49"/>
      <c r="H19" s="48"/>
      <c r="I19" s="49"/>
      <c r="J19" s="48"/>
      <c r="K19" s="49">
        <f>SUM(K10:K18)</f>
        <v>0</v>
      </c>
      <c r="L19" s="48">
        <f>SUM(L10:L18)</f>
        <v>0</v>
      </c>
      <c r="M19" s="49">
        <f>SUM(M10:M18)</f>
        <v>0</v>
      </c>
      <c r="N19" s="48">
        <f>SUM(N10:N18)</f>
        <v>0</v>
      </c>
      <c r="O19" s="75">
        <f>SUM(O10:O18)</f>
        <v>0</v>
      </c>
    </row>
    <row r="20" spans="1:15" x14ac:dyDescent="0.2">
      <c r="J20" s="15" t="s">
        <v>25</v>
      </c>
      <c r="K20" s="14"/>
      <c r="L20" s="14"/>
      <c r="M20" s="14">
        <f>M19*5%</f>
        <v>0</v>
      </c>
      <c r="N20" s="14"/>
      <c r="O20" s="50">
        <f>M20</f>
        <v>0</v>
      </c>
    </row>
    <row r="21" spans="1:15" x14ac:dyDescent="0.2">
      <c r="J21" s="15" t="s">
        <v>19</v>
      </c>
      <c r="K21" s="51">
        <f>SUM(K19:K20)</f>
        <v>0</v>
      </c>
      <c r="L21" s="51">
        <f>SUM(L19:L20)</f>
        <v>0</v>
      </c>
      <c r="M21" s="51">
        <f>SUM(M19:M20)</f>
        <v>0</v>
      </c>
      <c r="N21" s="51">
        <f>SUM(N19:N20)</f>
        <v>0</v>
      </c>
      <c r="O21" s="52">
        <f>SUM(O19:O20)</f>
        <v>0</v>
      </c>
    </row>
    <row r="22" spans="1:15" x14ac:dyDescent="0.2">
      <c r="J22" s="15"/>
      <c r="K22" s="76"/>
      <c r="L22" s="76"/>
      <c r="M22" s="76"/>
      <c r="N22" s="76"/>
      <c r="O22" s="77"/>
    </row>
    <row r="23" spans="1:15" x14ac:dyDescent="0.2">
      <c r="B23" s="53" t="s">
        <v>24</v>
      </c>
      <c r="E23" s="54"/>
    </row>
    <row r="24" spans="1:15" x14ac:dyDescent="0.2">
      <c r="E24" s="54"/>
    </row>
    <row r="25" spans="1:15" x14ac:dyDescent="0.2">
      <c r="B25" s="53" t="s">
        <v>26</v>
      </c>
      <c r="E25" s="54"/>
    </row>
    <row r="26" spans="1:15" x14ac:dyDescent="0.2">
      <c r="E26" s="54"/>
    </row>
  </sheetData>
  <mergeCells count="6">
    <mergeCell ref="K7:O7"/>
    <mergeCell ref="A7:A8"/>
    <mergeCell ref="B7:B8"/>
    <mergeCell ref="C7:C8"/>
    <mergeCell ref="D7:D8"/>
    <mergeCell ref="E7:J7"/>
  </mergeCells>
  <conditionalFormatting sqref="C16:C17 C13 D13:D17">
    <cfRule type="cellIs" dxfId="3" priority="3" stopIfTrue="1" operator="equal">
      <formula>0</formula>
    </cfRule>
    <cfRule type="expression" dxfId="2" priority="4" stopIfTrue="1">
      <formula>#DIV/0!</formula>
    </cfRule>
  </conditionalFormatting>
  <conditionalFormatting sqref="D12">
    <cfRule type="cellIs" dxfId="1" priority="1" stopIfTrue="1" operator="equal">
      <formula>0</formula>
    </cfRule>
    <cfRule type="expression" dxfId="0" priority="2" stopIfTrue="1">
      <formula>#DIV/0!</formula>
    </cfRule>
  </conditionalFormatting>
  <pageMargins left="0.39370078740157483" right="0.35433070866141736" top="1.0236220472440944" bottom="0.39370078740157483" header="0.51181102362204722" footer="0.15748031496062992"/>
  <pageSetup paperSize="9" orientation="landscape" horizontalDpi="4294967292" verticalDpi="360" r:id="rId1"/>
  <headerFooter alignWithMargins="0">
    <oddHeader>&amp;C&amp;12LOKĀLĀ TĀME Nr. 3-1
&amp;"Arial,Bold"&amp;UBŪVLAUKUMA ORGANIZĀCIJA.</oddHeader>
    <oddFooter>&amp;C&amp;8&amp;P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KOPT006</vt:lpstr>
      <vt:lpstr>1-BD006</vt:lpstr>
      <vt:lpstr>DEM006</vt:lpstr>
      <vt:lpstr>REN006</vt:lpstr>
      <vt:lpstr>3-BO006</vt:lpstr>
      <vt:lpstr>BO006</vt:lpstr>
      <vt:lpstr>'1-BD006'!Print_Area</vt:lpstr>
      <vt:lpstr>'3-BO006'!Print_Area</vt:lpstr>
      <vt:lpstr>'BO006'!Print_Area</vt:lpstr>
      <vt:lpstr>'DEM006'!Print_Area</vt:lpstr>
      <vt:lpstr>KOPT006!Print_Area</vt:lpstr>
      <vt:lpstr>'REN006'!Print_Area</vt:lpstr>
      <vt:lpstr>'1-BD006'!Print_Titles</vt:lpstr>
      <vt:lpstr>'3-BO006'!Print_Titles</vt:lpstr>
      <vt:lpstr>'BO006'!Print_Titles</vt:lpstr>
      <vt:lpstr>'DEM006'!Print_Titles</vt:lpstr>
      <vt:lpstr>KOPT006!Print_Titles</vt:lpstr>
      <vt:lpstr>'REN006'!Print_Titles</vt:lpstr>
    </vt:vector>
  </TitlesOfParts>
  <Company>Universe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Viktors</cp:lastModifiedBy>
  <cp:lastPrinted>2016-12-13T22:41:20Z</cp:lastPrinted>
  <dcterms:created xsi:type="dcterms:W3CDTF">1999-12-06T13:05:42Z</dcterms:created>
  <dcterms:modified xsi:type="dcterms:W3CDTF">2017-06-02T13:53:43Z</dcterms:modified>
</cp:coreProperties>
</file>