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5440" windowHeight="13290" activeTab="2"/>
  </bookViews>
  <sheets>
    <sheet name="KOPT001" sheetId="1" r:id="rId1"/>
    <sheet name="1-BD001" sheetId="2" r:id="rId2"/>
    <sheet name="DEM001" sheetId="3" r:id="rId3"/>
    <sheet name="REN001" sheetId="4" r:id="rId4"/>
    <sheet name="3-BO001" sheetId="8" r:id="rId5"/>
    <sheet name="BO001" sheetId="9" r:id="rId6"/>
  </sheets>
  <definedNames>
    <definedName name="_xlnm.Print_Area" localSheetId="1">'1-BD001'!$A$1:$H$26</definedName>
    <definedName name="_xlnm.Print_Area" localSheetId="4">'3-BO001'!$A$1:$H$25</definedName>
    <definedName name="_xlnm.Print_Area" localSheetId="5">'BO001'!$A$1:$O$24</definedName>
    <definedName name="_xlnm.Print_Area" localSheetId="2">'DEM001'!$A$1:$O$42</definedName>
    <definedName name="_xlnm.Print_Area" localSheetId="0">KOPT001!$A$1:$D$23</definedName>
    <definedName name="_xlnm.Print_Area" localSheetId="3">'REN001'!$A$1:$O$79</definedName>
    <definedName name="_xlnm.Print_Titles" localSheetId="1">'1-BD001'!$8:$11</definedName>
    <definedName name="_xlnm.Print_Titles" localSheetId="4">'3-BO001'!$8:$11</definedName>
    <definedName name="_xlnm.Print_Titles" localSheetId="5">'BO001'!$7:$9</definedName>
    <definedName name="_xlnm.Print_Titles" localSheetId="2">'DEM001'!$7:$9</definedName>
    <definedName name="_xlnm.Print_Titles" localSheetId="0">KOPT001!$7:$10</definedName>
    <definedName name="_xlnm.Print_Titles" localSheetId="3">'REN001'!$7:$9</definedName>
  </definedNames>
  <calcPr calcId="145621"/>
</workbook>
</file>

<file path=xl/calcChain.xml><?xml version="1.0" encoding="utf-8"?>
<calcChain xmlns="http://schemas.openxmlformats.org/spreadsheetml/2006/main">
  <c r="D13" i="4" l="1"/>
  <c r="D14" i="4" s="1"/>
  <c r="D15" i="4" s="1"/>
  <c r="N18" i="4"/>
  <c r="M18" i="4"/>
  <c r="O18" i="4" s="1"/>
  <c r="L18" i="4"/>
  <c r="K18" i="4"/>
  <c r="J18" i="4"/>
  <c r="N17" i="4"/>
  <c r="M17" i="4"/>
  <c r="L17" i="4"/>
  <c r="K17" i="4"/>
  <c r="J17" i="4"/>
  <c r="N16" i="4"/>
  <c r="M16" i="4"/>
  <c r="L16" i="4"/>
  <c r="O16" i="4" s="1"/>
  <c r="K16" i="4"/>
  <c r="J16" i="4"/>
  <c r="N13" i="3"/>
  <c r="M13" i="3"/>
  <c r="L13" i="3"/>
  <c r="O13" i="3" s="1"/>
  <c r="K13" i="3"/>
  <c r="J13" i="3"/>
  <c r="N11" i="4"/>
  <c r="M11" i="4"/>
  <c r="L11" i="4"/>
  <c r="K11" i="4"/>
  <c r="J11" i="4"/>
  <c r="J12" i="3"/>
  <c r="K12" i="3"/>
  <c r="L12" i="3"/>
  <c r="M12" i="3"/>
  <c r="N12" i="3"/>
  <c r="O12" i="3"/>
  <c r="O17" i="4" l="1"/>
  <c r="O11" i="4"/>
  <c r="K10" i="9" l="1"/>
  <c r="M10" i="9"/>
  <c r="K11" i="9"/>
  <c r="L11" i="9"/>
  <c r="M11" i="9"/>
  <c r="K12" i="9"/>
  <c r="M12" i="9"/>
  <c r="J13" i="9"/>
  <c r="K13" i="9"/>
  <c r="L13" i="9"/>
  <c r="M13" i="9"/>
  <c r="J14" i="9"/>
  <c r="K14" i="9"/>
  <c r="M14" i="9"/>
  <c r="J15" i="9"/>
  <c r="M15" i="9"/>
  <c r="O15" i="9" s="1"/>
  <c r="J12" i="4"/>
  <c r="K12" i="4"/>
  <c r="L12" i="4"/>
  <c r="M12" i="4"/>
  <c r="N12" i="4"/>
  <c r="K13" i="4"/>
  <c r="M13" i="4"/>
  <c r="J14" i="4"/>
  <c r="K21" i="4"/>
  <c r="L21" i="4"/>
  <c r="M21" i="4"/>
  <c r="D22" i="4"/>
  <c r="N22" i="4" s="1"/>
  <c r="N23" i="4"/>
  <c r="K23" i="4"/>
  <c r="M23" i="4"/>
  <c r="N24" i="4"/>
  <c r="K24" i="4"/>
  <c r="M24" i="4"/>
  <c r="D25" i="4"/>
  <c r="L25" i="4" s="1"/>
  <c r="J27" i="4"/>
  <c r="K27" i="4"/>
  <c r="L27" i="4"/>
  <c r="M27" i="4"/>
  <c r="N27" i="4"/>
  <c r="D28" i="4"/>
  <c r="K28" i="4" s="1"/>
  <c r="D29" i="4"/>
  <c r="L29" i="4" s="1"/>
  <c r="J29" i="4"/>
  <c r="K29" i="4"/>
  <c r="D30" i="4"/>
  <c r="K30" i="4" s="1"/>
  <c r="L30" i="4"/>
  <c r="D31" i="4"/>
  <c r="L31" i="4" s="1"/>
  <c r="J31" i="4"/>
  <c r="K31" i="4"/>
  <c r="J32" i="4"/>
  <c r="K32" i="4"/>
  <c r="L32" i="4"/>
  <c r="M32" i="4"/>
  <c r="J33" i="4"/>
  <c r="K33" i="4"/>
  <c r="L33" i="4"/>
  <c r="M33" i="4"/>
  <c r="J35" i="4"/>
  <c r="K35" i="4"/>
  <c r="L35" i="4"/>
  <c r="M35" i="4"/>
  <c r="J36" i="4"/>
  <c r="K36" i="4"/>
  <c r="L36" i="4"/>
  <c r="M36" i="4"/>
  <c r="J37" i="4"/>
  <c r="K37" i="4"/>
  <c r="L37" i="4"/>
  <c r="M37" i="4"/>
  <c r="J39" i="4"/>
  <c r="K39" i="4"/>
  <c r="L39" i="4"/>
  <c r="M39" i="4"/>
  <c r="J40" i="4"/>
  <c r="K40" i="4"/>
  <c r="L40" i="4"/>
  <c r="M40" i="4"/>
  <c r="J41" i="4"/>
  <c r="K41" i="4"/>
  <c r="L41" i="4"/>
  <c r="M41" i="4"/>
  <c r="J42" i="4"/>
  <c r="K42" i="4"/>
  <c r="L42" i="4"/>
  <c r="M42" i="4"/>
  <c r="J43" i="4"/>
  <c r="K43" i="4"/>
  <c r="L43" i="4"/>
  <c r="M43" i="4"/>
  <c r="J44" i="4"/>
  <c r="K44" i="4"/>
  <c r="L44" i="4"/>
  <c r="M44" i="4"/>
  <c r="J46" i="4"/>
  <c r="K46" i="4"/>
  <c r="L46" i="4"/>
  <c r="M46" i="4"/>
  <c r="J48" i="4"/>
  <c r="K48" i="4"/>
  <c r="L48" i="4"/>
  <c r="M48" i="4"/>
  <c r="J49" i="4"/>
  <c r="K49" i="4"/>
  <c r="L49" i="4"/>
  <c r="M49" i="4"/>
  <c r="J50" i="4"/>
  <c r="K50" i="4"/>
  <c r="L50" i="4"/>
  <c r="M50" i="4"/>
  <c r="J51" i="4"/>
  <c r="K51" i="4"/>
  <c r="L51" i="4"/>
  <c r="M51" i="4"/>
  <c r="N51" i="4"/>
  <c r="K52" i="4"/>
  <c r="L52" i="4"/>
  <c r="M52" i="4"/>
  <c r="K53" i="4"/>
  <c r="L53" i="4"/>
  <c r="M53" i="4"/>
  <c r="K54" i="4"/>
  <c r="L54" i="4"/>
  <c r="M54" i="4"/>
  <c r="K55" i="4"/>
  <c r="L55" i="4"/>
  <c r="M55" i="4"/>
  <c r="K56" i="4"/>
  <c r="L56" i="4"/>
  <c r="M56" i="4"/>
  <c r="K58" i="4"/>
  <c r="L58" i="4"/>
  <c r="M58" i="4"/>
  <c r="K59" i="4"/>
  <c r="L59" i="4"/>
  <c r="M59" i="4"/>
  <c r="K60" i="4"/>
  <c r="L60" i="4"/>
  <c r="M60" i="4"/>
  <c r="K61" i="4"/>
  <c r="L61" i="4"/>
  <c r="M61" i="4"/>
  <c r="K64" i="4"/>
  <c r="L64" i="4"/>
  <c r="M64" i="4"/>
  <c r="K66" i="4"/>
  <c r="L66" i="4"/>
  <c r="M66" i="4"/>
  <c r="K67" i="4"/>
  <c r="L67" i="4"/>
  <c r="M67" i="4"/>
  <c r="K68" i="4"/>
  <c r="L68" i="4"/>
  <c r="M68" i="4"/>
  <c r="K69" i="4"/>
  <c r="L69" i="4"/>
  <c r="M69" i="4"/>
  <c r="K70" i="4"/>
  <c r="L70" i="4"/>
  <c r="M70" i="4"/>
  <c r="J14" i="3"/>
  <c r="K14" i="3"/>
  <c r="L14" i="3"/>
  <c r="M14" i="3"/>
  <c r="N14" i="3"/>
  <c r="K16" i="3"/>
  <c r="L16" i="3"/>
  <c r="M16" i="3"/>
  <c r="Q16" i="3"/>
  <c r="J17" i="3"/>
  <c r="K17" i="3"/>
  <c r="L17" i="3"/>
  <c r="M17" i="3"/>
  <c r="J18" i="3"/>
  <c r="K18" i="3"/>
  <c r="L18" i="3"/>
  <c r="M18" i="3"/>
  <c r="N18" i="3"/>
  <c r="K19" i="3"/>
  <c r="L19" i="3"/>
  <c r="M19" i="3"/>
  <c r="K20" i="3"/>
  <c r="L20" i="3"/>
  <c r="M20" i="3"/>
  <c r="K21" i="3"/>
  <c r="L21" i="3"/>
  <c r="M21" i="3"/>
  <c r="K23" i="3"/>
  <c r="L23" i="3"/>
  <c r="M23" i="3"/>
  <c r="K24" i="3"/>
  <c r="L24" i="3"/>
  <c r="M24" i="3"/>
  <c r="K26" i="3"/>
  <c r="L26" i="3"/>
  <c r="M26" i="3"/>
  <c r="K27" i="3"/>
  <c r="L27" i="3"/>
  <c r="M27" i="3"/>
  <c r="K28" i="3"/>
  <c r="L28" i="3"/>
  <c r="M28" i="3"/>
  <c r="K29" i="3"/>
  <c r="L29" i="3"/>
  <c r="M29" i="3"/>
  <c r="K30" i="3"/>
  <c r="L30" i="3"/>
  <c r="M30" i="3"/>
  <c r="J32" i="3"/>
  <c r="K32" i="3"/>
  <c r="Q32" i="3"/>
  <c r="J33" i="3"/>
  <c r="K33" i="3"/>
  <c r="L33" i="3"/>
  <c r="M33" i="3"/>
  <c r="M35" i="3" s="1"/>
  <c r="M37" i="3" s="1"/>
  <c r="F12" i="2" s="1"/>
  <c r="N33" i="3"/>
  <c r="Q33" i="3"/>
  <c r="O36" i="3"/>
  <c r="M31" i="4" l="1"/>
  <c r="M30" i="4"/>
  <c r="M29" i="4"/>
  <c r="L28" i="4"/>
  <c r="M28" i="4"/>
  <c r="O27" i="4"/>
  <c r="K22" i="4"/>
  <c r="K35" i="3"/>
  <c r="K37" i="3" s="1"/>
  <c r="H12" i="2" s="1"/>
  <c r="M25" i="4"/>
  <c r="M22" i="4"/>
  <c r="O51" i="4"/>
  <c r="O18" i="3"/>
  <c r="O33" i="3"/>
  <c r="O14" i="3"/>
  <c r="J12" i="9"/>
  <c r="N12" i="9"/>
  <c r="J10" i="9"/>
  <c r="N10" i="9"/>
  <c r="L14" i="9"/>
  <c r="L12" i="9"/>
  <c r="O12" i="9" s="1"/>
  <c r="L10" i="9"/>
  <c r="M17" i="9"/>
  <c r="M18" i="9" s="1"/>
  <c r="O18" i="9" s="1"/>
  <c r="K17" i="9"/>
  <c r="K19" i="9" s="1"/>
  <c r="H12" i="8" s="1"/>
  <c r="H14" i="8" s="1"/>
  <c r="D6" i="8" s="1"/>
  <c r="J28" i="3"/>
  <c r="N28" i="3"/>
  <c r="O28" i="3" s="1"/>
  <c r="J16" i="3"/>
  <c r="N16" i="3"/>
  <c r="J30" i="3"/>
  <c r="N30" i="3"/>
  <c r="O30" i="3" s="1"/>
  <c r="J29" i="3"/>
  <c r="N29" i="3"/>
  <c r="O29" i="3" s="1"/>
  <c r="J27" i="3"/>
  <c r="N27" i="3"/>
  <c r="O27" i="3" s="1"/>
  <c r="J26" i="3"/>
  <c r="N26" i="3"/>
  <c r="O26" i="3" s="1"/>
  <c r="J24" i="3"/>
  <c r="N24" i="3"/>
  <c r="O24" i="3" s="1"/>
  <c r="J23" i="3"/>
  <c r="N23" i="3"/>
  <c r="O23" i="3" s="1"/>
  <c r="J21" i="3"/>
  <c r="N21" i="3"/>
  <c r="O21" i="3" s="1"/>
  <c r="J20" i="3"/>
  <c r="N20" i="3"/>
  <c r="O20" i="3" s="1"/>
  <c r="J19" i="3"/>
  <c r="N19" i="3"/>
  <c r="O19" i="3" s="1"/>
  <c r="J70" i="4"/>
  <c r="N70" i="4"/>
  <c r="O70" i="4" s="1"/>
  <c r="J69" i="4"/>
  <c r="N69" i="4"/>
  <c r="O69" i="4" s="1"/>
  <c r="J68" i="4"/>
  <c r="N68" i="4"/>
  <c r="O68" i="4" s="1"/>
  <c r="J67" i="4"/>
  <c r="N67" i="4"/>
  <c r="O67" i="4" s="1"/>
  <c r="J66" i="4"/>
  <c r="N66" i="4"/>
  <c r="O66" i="4" s="1"/>
  <c r="J64" i="4"/>
  <c r="N64" i="4"/>
  <c r="O64" i="4" s="1"/>
  <c r="J61" i="4"/>
  <c r="N61" i="4"/>
  <c r="O61" i="4" s="1"/>
  <c r="J60" i="4"/>
  <c r="N60" i="4"/>
  <c r="O60" i="4" s="1"/>
  <c r="J59" i="4"/>
  <c r="N59" i="4"/>
  <c r="O59" i="4" s="1"/>
  <c r="J58" i="4"/>
  <c r="N58" i="4"/>
  <c r="O58" i="4" s="1"/>
  <c r="J56" i="4"/>
  <c r="N56" i="4"/>
  <c r="O56" i="4" s="1"/>
  <c r="J55" i="4"/>
  <c r="N55" i="4"/>
  <c r="O55" i="4" s="1"/>
  <c r="J54" i="4"/>
  <c r="N54" i="4"/>
  <c r="O54" i="4" s="1"/>
  <c r="J53" i="4"/>
  <c r="N53" i="4"/>
  <c r="O53" i="4" s="1"/>
  <c r="J52" i="4"/>
  <c r="N52" i="4"/>
  <c r="O52" i="4" s="1"/>
  <c r="J30" i="4"/>
  <c r="N30" i="4"/>
  <c r="O30" i="4" s="1"/>
  <c r="J28" i="4"/>
  <c r="N28" i="4"/>
  <c r="O28" i="4" s="1"/>
  <c r="J25" i="4"/>
  <c r="N25" i="4"/>
  <c r="O25" i="4" s="1"/>
  <c r="J21" i="4"/>
  <c r="N21" i="4"/>
  <c r="O21" i="4" s="1"/>
  <c r="O12" i="4"/>
  <c r="L32" i="3"/>
  <c r="N17" i="3"/>
  <c r="O17" i="3" s="1"/>
  <c r="N50" i="4"/>
  <c r="O50" i="4" s="1"/>
  <c r="N49" i="4"/>
  <c r="O49" i="4" s="1"/>
  <c r="N48" i="4"/>
  <c r="O48" i="4" s="1"/>
  <c r="N46" i="4"/>
  <c r="O46" i="4" s="1"/>
  <c r="N44" i="4"/>
  <c r="O44" i="4" s="1"/>
  <c r="N43" i="4"/>
  <c r="O43" i="4" s="1"/>
  <c r="N42" i="4"/>
  <c r="O42" i="4" s="1"/>
  <c r="N41" i="4"/>
  <c r="O41" i="4" s="1"/>
  <c r="N40" i="4"/>
  <c r="O40" i="4" s="1"/>
  <c r="N39" i="4"/>
  <c r="O39" i="4" s="1"/>
  <c r="N37" i="4"/>
  <c r="O37" i="4" s="1"/>
  <c r="N36" i="4"/>
  <c r="O36" i="4" s="1"/>
  <c r="N35" i="4"/>
  <c r="O35" i="4" s="1"/>
  <c r="N33" i="4"/>
  <c r="O33" i="4" s="1"/>
  <c r="N32" i="4"/>
  <c r="O32" i="4" s="1"/>
  <c r="N31" i="4"/>
  <c r="O31" i="4" s="1"/>
  <c r="N29" i="4"/>
  <c r="O29" i="4" s="1"/>
  <c r="K25" i="4"/>
  <c r="L24" i="4"/>
  <c r="O24" i="4" s="1"/>
  <c r="J24" i="4"/>
  <c r="L23" i="4"/>
  <c r="O23" i="4" s="1"/>
  <c r="J23" i="4"/>
  <c r="L22" i="4"/>
  <c r="O22" i="4" s="1"/>
  <c r="J22" i="4"/>
  <c r="J15" i="4"/>
  <c r="J13" i="4"/>
  <c r="N13" i="4"/>
  <c r="L13" i="4"/>
  <c r="J11" i="9"/>
  <c r="N11" i="9"/>
  <c r="N14" i="9"/>
  <c r="O14" i="9" s="1"/>
  <c r="N13" i="9"/>
  <c r="O13" i="9" s="1"/>
  <c r="M19" i="9" l="1"/>
  <c r="F12" i="8" s="1"/>
  <c r="F14" i="8" s="1"/>
  <c r="O10" i="9"/>
  <c r="L17" i="9"/>
  <c r="L19" i="9" s="1"/>
  <c r="E12" i="8" s="1"/>
  <c r="E14" i="8" s="1"/>
  <c r="O13" i="4"/>
  <c r="L35" i="3"/>
  <c r="L37" i="3" s="1"/>
  <c r="E12" i="2" s="1"/>
  <c r="O32" i="3"/>
  <c r="N35" i="3"/>
  <c r="N37" i="3" s="1"/>
  <c r="G12" i="2" s="1"/>
  <c r="O11" i="9"/>
  <c r="O17" i="9" s="1"/>
  <c r="O19" i="9" s="1"/>
  <c r="N17" i="9"/>
  <c r="N19" i="9" s="1"/>
  <c r="G12" i="8" s="1"/>
  <c r="G14" i="8" s="1"/>
  <c r="K14" i="4"/>
  <c r="M14" i="4"/>
  <c r="L14" i="4"/>
  <c r="N14" i="4"/>
  <c r="O16" i="3"/>
  <c r="O35" i="3" l="1"/>
  <c r="O37" i="3" s="1"/>
  <c r="O5" i="3" s="1"/>
  <c r="O14" i="4"/>
  <c r="J14" i="8"/>
  <c r="D18" i="8"/>
  <c r="D12" i="2"/>
  <c r="L15" i="4"/>
  <c r="M15" i="4"/>
  <c r="M71" i="4" s="1"/>
  <c r="K15" i="4"/>
  <c r="K72" i="4" s="1"/>
  <c r="K74" i="4" s="1"/>
  <c r="H13" i="2" s="1"/>
  <c r="H15" i="2" s="1"/>
  <c r="D6" i="2" s="1"/>
  <c r="N15" i="4"/>
  <c r="N72" i="4" s="1"/>
  <c r="N74" i="4" s="1"/>
  <c r="G13" i="2" s="1"/>
  <c r="G15" i="2" s="1"/>
  <c r="O5" i="9"/>
  <c r="D12" i="8"/>
  <c r="D14" i="8" s="1"/>
  <c r="O15" i="4" l="1"/>
  <c r="L72" i="4"/>
  <c r="L74" i="4" s="1"/>
  <c r="E13" i="2" s="1"/>
  <c r="E15" i="2" s="1"/>
  <c r="D19" i="2" s="1"/>
  <c r="D17" i="8"/>
  <c r="D15" i="8"/>
  <c r="O71" i="4"/>
  <c r="O72" i="4" s="1"/>
  <c r="J71" i="4"/>
  <c r="M72" i="4"/>
  <c r="D19" i="8" l="1"/>
  <c r="D12" i="1" s="1"/>
  <c r="M73" i="4"/>
  <c r="O73" i="4" s="1"/>
  <c r="O74" i="4" s="1"/>
  <c r="D5" i="8"/>
  <c r="O5" i="4" l="1"/>
  <c r="D13" i="2"/>
  <c r="D15" i="2" s="1"/>
  <c r="M74" i="4"/>
  <c r="F13" i="2" s="1"/>
  <c r="F15" i="2" s="1"/>
  <c r="J15" i="2" s="1"/>
  <c r="D18" i="2" l="1"/>
  <c r="D16" i="2"/>
  <c r="D20" i="2" l="1"/>
  <c r="D5" i="2" s="1"/>
  <c r="D11" i="1" l="1"/>
  <c r="D14" i="1" s="1"/>
  <c r="D15" i="1" s="1"/>
  <c r="D16" i="1" s="1"/>
</calcChain>
</file>

<file path=xl/sharedStrings.xml><?xml version="1.0" encoding="utf-8"?>
<sst xmlns="http://schemas.openxmlformats.org/spreadsheetml/2006/main" count="404" uniqueCount="205">
  <si>
    <t>Sastādīja</t>
  </si>
  <si>
    <t>PAVISAM BŪVNIECĪBAS IZMAKSAS</t>
  </si>
  <si>
    <t>PVN 21%</t>
  </si>
  <si>
    <t>KOPĀ</t>
  </si>
  <si>
    <t>BŪVLAUKUMA ORGANIZĀCIJA</t>
  </si>
  <si>
    <t>VISPĀRĒJIE BŪVDARBI</t>
  </si>
  <si>
    <r>
      <t>Objekta izmaksas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 xml:space="preserve">) </t>
    </r>
  </si>
  <si>
    <t>Objekta nosaukums</t>
  </si>
  <si>
    <t>Objekta Nr.</t>
  </si>
  <si>
    <t>Nr.p.k.</t>
  </si>
  <si>
    <t>Pasūtījuma Nr.</t>
  </si>
  <si>
    <t>DZĒRBENES IELĀ 14, RĪGĀ, kadastra Nr.0100 092 0440 001</t>
  </si>
  <si>
    <t>Būves adrese:</t>
  </si>
  <si>
    <t>FASĀŽU VIENKĀRŠOTĀ ATJAUNOŠANA</t>
  </si>
  <si>
    <t>Būves nosaukums:</t>
  </si>
  <si>
    <t>BŪVNIECĪBAS KOPTĀME Nr.1</t>
  </si>
  <si>
    <t>Pārbaudīja</t>
  </si>
  <si>
    <t>PAVISAM KOPĀ</t>
  </si>
  <si>
    <t>Darba devēja sociālais nodoklis 23,59%</t>
  </si>
  <si>
    <t>t.sk. darba aizsardzībai</t>
  </si>
  <si>
    <t>Kopā</t>
  </si>
  <si>
    <t>RENOVĀCIJAS DARBI</t>
  </si>
  <si>
    <t xml:space="preserve"> 1-2</t>
  </si>
  <si>
    <t>DEMONTĀŽAS DARBI</t>
  </si>
  <si>
    <t xml:space="preserve"> 1-1</t>
  </si>
  <si>
    <r>
      <t>Mehānismi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>)</t>
    </r>
  </si>
  <si>
    <r>
      <t>Materiāli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 xml:space="preserve">) </t>
    </r>
  </si>
  <si>
    <r>
      <t>Darba alga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>)</t>
    </r>
  </si>
  <si>
    <t>Darbietilpība (c/h)</t>
  </si>
  <si>
    <t>Tai skaitā</t>
  </si>
  <si>
    <r>
      <t>Tāmes izmaksas (</t>
    </r>
    <r>
      <rPr>
        <i/>
        <sz val="10"/>
        <rFont val="Arial"/>
        <family val="2"/>
        <charset val="186"/>
      </rPr>
      <t>euro)</t>
    </r>
  </si>
  <si>
    <t>Darba veids vai konstruktīvā elementa nosaukums</t>
  </si>
  <si>
    <t>Kods, tāmes Nr.</t>
  </si>
  <si>
    <t>Kopējā darbietilpība, c/st</t>
  </si>
  <si>
    <r>
      <t xml:space="preserve">Par kopējo summu, </t>
    </r>
    <r>
      <rPr>
        <i/>
        <sz val="11"/>
        <rFont val="Arial"/>
        <family val="2"/>
        <charset val="186"/>
      </rPr>
      <t>euro</t>
    </r>
  </si>
  <si>
    <t>Objekta adrese:</t>
  </si>
  <si>
    <t>Objekta nosaukums:</t>
  </si>
  <si>
    <t>Tiešās izmaksas kopā</t>
  </si>
  <si>
    <t xml:space="preserve">Materiālu, būvgružu transporta izdevumi </t>
  </si>
  <si>
    <t>gb.</t>
  </si>
  <si>
    <r>
      <t xml:space="preserve">Būvgružu konteineru </t>
    </r>
    <r>
      <rPr>
        <sz val="10"/>
        <rFont val="Arial"/>
        <family val="2"/>
        <charset val="186"/>
      </rPr>
      <t xml:space="preserve"> izvešana </t>
    </r>
  </si>
  <si>
    <t xml:space="preserve"> 5.2</t>
  </si>
  <si>
    <r>
      <t>m</t>
    </r>
    <r>
      <rPr>
        <vertAlign val="superscript"/>
        <sz val="10"/>
        <rFont val="Arial"/>
        <family val="2"/>
      </rPr>
      <t>3</t>
    </r>
  </si>
  <si>
    <t xml:space="preserve">Demontēto elementu un būvgružu savākšana   </t>
  </si>
  <si>
    <t xml:space="preserve"> 5.1</t>
  </si>
  <si>
    <t>DEMONTĒTO ELEMENTU SAVĀKŠANA, UTILIZĀCIJA</t>
  </si>
  <si>
    <t>Esošo kondicionieru saudzīga demontāža un saglabāšana atkārtotai montāžai</t>
  </si>
  <si>
    <t xml:space="preserve"> 4.5</t>
  </si>
  <si>
    <t>Novērošanas kameru saudzīga demontāža un saglabāšana atkārtotai montāžai</t>
  </si>
  <si>
    <t xml:space="preserve"> 4.4</t>
  </si>
  <si>
    <t>Apaļo plāksnīšu saudzīga demontāža un saglabāšana atkārtotai montāžai</t>
  </si>
  <si>
    <t xml:space="preserve"> 4.3</t>
  </si>
  <si>
    <t>Ēkas numura plāksnītes saudzīga demontāža un saglabāšana atkārtotai montāžai</t>
  </si>
  <si>
    <t xml:space="preserve"> 4.2</t>
  </si>
  <si>
    <t>Ielas plāksnītes saudzīga demontāža un saglabāšana atkārtotai montāžai</t>
  </si>
  <si>
    <t xml:space="preserve"> 4.1</t>
  </si>
  <si>
    <t>DAŽĀDI ELEMENTI</t>
  </si>
  <si>
    <r>
      <t>m</t>
    </r>
    <r>
      <rPr>
        <vertAlign val="superscript"/>
        <sz val="10"/>
        <rFont val="Arial"/>
        <family val="2"/>
        <charset val="186"/>
      </rPr>
      <t>2</t>
    </r>
  </si>
  <si>
    <t>Esošo vēdināšanas kanālu nosegjumtiņu demontāža</t>
  </si>
  <si>
    <t xml:space="preserve"> 3.2</t>
  </si>
  <si>
    <t>Esošā parapeta skārda seguma demontāža</t>
  </si>
  <si>
    <t xml:space="preserve"> 3.1</t>
  </si>
  <si>
    <t>JUMTS</t>
  </si>
  <si>
    <t xml:space="preserve"> 2.6</t>
  </si>
  <si>
    <t xml:space="preserve"> 2.5</t>
  </si>
  <si>
    <t xml:space="preserve"> 2.4</t>
  </si>
  <si>
    <t>Izvirzīto un iedziļināto ķieģeļu nolīdzināšana</t>
  </si>
  <si>
    <t xml:space="preserve"> 2.3</t>
  </si>
  <si>
    <t>Esošā apmetuma attīrīšana</t>
  </si>
  <si>
    <t xml:space="preserve"> 2.2</t>
  </si>
  <si>
    <t>Esošo fasāžu betona plāksnīšu demontāža</t>
  </si>
  <si>
    <t xml:space="preserve"> 2.1</t>
  </si>
  <si>
    <t>ĀRSIENAS</t>
  </si>
  <si>
    <t xml:space="preserve"> 1.1</t>
  </si>
  <si>
    <t>COKOLS</t>
  </si>
  <si>
    <t>Summa (euro)</t>
  </si>
  <si>
    <t>Mehānismi (euro)</t>
  </si>
  <si>
    <t>Materiāli (euro)</t>
  </si>
  <si>
    <t>Darba alga (euro)</t>
  </si>
  <si>
    <t>Kopā (euro)</t>
  </si>
  <si>
    <t>Darba samaksas likme (euro/h)</t>
  </si>
  <si>
    <t>Laika norma (c/h)</t>
  </si>
  <si>
    <t>Kopā uz visu apjomu</t>
  </si>
  <si>
    <t>Vienības izmaksas</t>
  </si>
  <si>
    <t>Daudzums</t>
  </si>
  <si>
    <t>Mērvienība</t>
  </si>
  <si>
    <t>Darba nosaukums</t>
  </si>
  <si>
    <r>
      <t>Tāmes tiešās izmaksas</t>
    </r>
    <r>
      <rPr>
        <i/>
        <sz val="11"/>
        <rFont val="Arial"/>
        <family val="2"/>
        <charset val="186"/>
      </rPr>
      <t xml:space="preserve"> euro</t>
    </r>
    <r>
      <rPr>
        <sz val="11"/>
        <rFont val="Arial"/>
        <family val="2"/>
      </rPr>
      <t xml:space="preserve"> bez PVN</t>
    </r>
  </si>
  <si>
    <t>Materiālu, būvgružu transporta izdevumi 5%</t>
  </si>
  <si>
    <t>kpl.</t>
  </si>
  <si>
    <t>Montāžas materiāli, palīgmateriāli, dažādi profili u.c.nepieciešamie materiāli</t>
  </si>
  <si>
    <t xml:space="preserve"> 7.5</t>
  </si>
  <si>
    <t>Novērošanas kameru montāža</t>
  </si>
  <si>
    <t xml:space="preserve"> 7.4</t>
  </si>
  <si>
    <t xml:space="preserve">Apaļo plāksnīšu montāža </t>
  </si>
  <si>
    <t xml:space="preserve"> 7.3</t>
  </si>
  <si>
    <t>Ēkas numura plāksnītes montāža</t>
  </si>
  <si>
    <t xml:space="preserve"> 7.2</t>
  </si>
  <si>
    <t>Ielas plāksnītes montāža</t>
  </si>
  <si>
    <t xml:space="preserve"> 7.1</t>
  </si>
  <si>
    <t>DAŽĀDI DARBI</t>
  </si>
  <si>
    <t>Ailu apdare- ģipškartona plākšņu apšuvums, špaktelēts, slīpēts, gruntēts, krāsots ar ūdensemulsijas krāsu (2 kārtās)</t>
  </si>
  <si>
    <t xml:space="preserve"> 6.1</t>
  </si>
  <si>
    <t>DURVJU AILU IEKŠĒJĀ APDARE</t>
  </si>
  <si>
    <t>IEKŠĒJĀ APDARE</t>
  </si>
  <si>
    <t>Metāla ventilācijas restu R-02 1500x500mm iebūve (saskaņā ar specifikāciju ARD-1)</t>
  </si>
  <si>
    <t xml:space="preserve"> 5.5</t>
  </si>
  <si>
    <t>Metāla ventilācijas restu R-01 1200x400mm iebūve (saskaņā ar specifikāciju ARD-1)</t>
  </si>
  <si>
    <t xml:space="preserve"> 5.4</t>
  </si>
  <si>
    <t>DURVIS, RESTES</t>
  </si>
  <si>
    <t>Esošā radiotranslācijas balsta montāža pie siltinātā jumta</t>
  </si>
  <si>
    <t xml:space="preserve"> 3.9</t>
  </si>
  <si>
    <t>Esošo vēdināšanas kanālu jaunu nosegjumtiņu izbūve</t>
  </si>
  <si>
    <t xml:space="preserve"> 3.8</t>
  </si>
  <si>
    <t>Nokrišņu satekas atjaunošana</t>
  </si>
  <si>
    <t xml:space="preserve"> 3.7</t>
  </si>
  <si>
    <t>Jumta seguma vēdināšanas kanālu izbūve</t>
  </si>
  <si>
    <t xml:space="preserve"> 3.6</t>
  </si>
  <si>
    <t xml:space="preserve"> 3.5</t>
  </si>
  <si>
    <t xml:space="preserve"> 3.4</t>
  </si>
  <si>
    <t>Parapeta vertikālā siltumizolācija- akmens vates plāksnes PAROC ROS 30g vai ekvivalents, b=100mm, iesk.stiprinājuma elementus un stūra formu no tās pašas akmens vates</t>
  </si>
  <si>
    <t xml:space="preserve"> 3.3</t>
  </si>
  <si>
    <t>Siltumizolācija- akmens vates plāksnes PAROC ROS 30g vai ekvivalents, b=160mm, iesk.stiprinājuma elementus</t>
  </si>
  <si>
    <t>Attīrīšana no esošā krāsojuma, špaktelēšana, slīpēšana, gruntēšana un krāsošana ar ūdens emulsijas krāsu (tonis balts)</t>
  </si>
  <si>
    <t xml:space="preserve"> 2.22</t>
  </si>
  <si>
    <t>1. STĀVĀ IEEJAS DAĻĀ IZVIRZĪTĀ JUMTA APAKŠĒJĀ APDARE</t>
  </si>
  <si>
    <t>Ārējā palodze- krāsots skārds ar polimēra pārklājumu, krāsas tonis NCS S 8500-N</t>
  </si>
  <si>
    <t xml:space="preserve"> 2.21</t>
  </si>
  <si>
    <t xml:space="preserve"> 2.20</t>
  </si>
  <si>
    <t>Logu ailas augšējā apdare LA2 - cinkots skārds</t>
  </si>
  <si>
    <t xml:space="preserve"> 2.19</t>
  </si>
  <si>
    <t>m</t>
  </si>
  <si>
    <t>Stūra profils ar armējošo sietu</t>
  </si>
  <si>
    <t xml:space="preserve"> 2.18</t>
  </si>
  <si>
    <t>Ailu apdare LA1 - krāsots struktūrapmetums uz sieta (grauda lielums 1.2mm), krāsas tonis NCS S 1500-N</t>
  </si>
  <si>
    <t xml:space="preserve"> 2.17</t>
  </si>
  <si>
    <t>Siltumizolācija- akmens vates plāksnes PAROC Linio 15 vai ekvivalents, b=30mm, uz līmjavas kārtas, iesk.stiprinājuma elementus</t>
  </si>
  <si>
    <t xml:space="preserve"> 2.16</t>
  </si>
  <si>
    <t>LOGU, DURVJU AILU ĀRĒJĀ APDARE</t>
  </si>
  <si>
    <t>Krāsots skārds ar polimēra pārklājumu, krāsas tonis NCS S 8500-N</t>
  </si>
  <si>
    <t xml:space="preserve"> 2.15</t>
  </si>
  <si>
    <t>Siltumizolācija- akmens vates plāksnes PAROC Linio 10 vai ekvivalents, b=150mm, uz līmjavas kārtas, iesk.stiprinājuma elementus</t>
  </si>
  <si>
    <t xml:space="preserve"> 2.14</t>
  </si>
  <si>
    <t>Izlīdzinošais apmetums</t>
  </si>
  <si>
    <t xml:space="preserve"> 2.13</t>
  </si>
  <si>
    <t>ĀRSIENU SKĀRDA APDARE (STARP LOGIEM)</t>
  </si>
  <si>
    <t>Lāsenis zem esošajiem metāla paneļiem- cinkots skārds</t>
  </si>
  <si>
    <t xml:space="preserve"> 2.12</t>
  </si>
  <si>
    <t>Lāsenis virs esošajiem metāla paneļiem- cinkots skārds</t>
  </si>
  <si>
    <t xml:space="preserve"> 2.11</t>
  </si>
  <si>
    <t>Fasādes apšuvums ar esošiem metāla paneļiem (attīrītiem un restaurētiem)</t>
  </si>
  <si>
    <t xml:space="preserve"> 2.10</t>
  </si>
  <si>
    <t>Metāla profils Omega, vertikāli</t>
  </si>
  <si>
    <t xml:space="preserve"> 2.9</t>
  </si>
  <si>
    <t xml:space="preserve"> 2.8</t>
  </si>
  <si>
    <t>Siltumizolācija- akmens vates plāksnes PAROC eXtra vai ekvivalents, b=150mm, iesk.stiprinājuma elementus</t>
  </si>
  <si>
    <t xml:space="preserve"> 2.7</t>
  </si>
  <si>
    <t>ĀRSIENU METĀLA PLĀKŠŅU APŠUVUMS</t>
  </si>
  <si>
    <t>Ārējā apdare- krāsots struktūrapmetums uz sieta (grauda lielums 1.2mm), krāsas tonis NCS S 1500-N</t>
  </si>
  <si>
    <t>Siltumizolācija- akmens vates plāksnes PAROC Linio 10 vai ekvivalents, b=30mm, uz līmjavas kārtas, iesk.stiprinājuma elementus</t>
  </si>
  <si>
    <t>Esošās sienas gruntēšana, bojāto vietu atjaunošana</t>
  </si>
  <si>
    <t>APMESTAS ĀRSIENAS</t>
  </si>
  <si>
    <t>Ārējā apdare- krāsots struktūrapmetums uz sieta (grauda lielums 4mm), krāsas tonis NCS S 3000-N</t>
  </si>
  <si>
    <t xml:space="preserve"> 1.4</t>
  </si>
  <si>
    <t>Siltumizolācija- ekstrudētais putu polistirols vai ekvivalents, b=100mm, uz līmjavas kārtas</t>
  </si>
  <si>
    <t xml:space="preserve"> 1.3</t>
  </si>
  <si>
    <t xml:space="preserve"> 1.2</t>
  </si>
  <si>
    <t>Esošā apmetuma gruntēšana, bojāto vietu atjaunošana</t>
  </si>
  <si>
    <t xml:space="preserve"> 1.8</t>
  </si>
  <si>
    <t xml:space="preserve"> 1.7</t>
  </si>
  <si>
    <t xml:space="preserve"> 1.6</t>
  </si>
  <si>
    <t xml:space="preserve"> 1.5</t>
  </si>
  <si>
    <t xml:space="preserve"> 3-1</t>
  </si>
  <si>
    <t>mēn.</t>
  </si>
  <si>
    <t>Darba organizācijas un izpildes nodrošināšanas pārējie darbi un izmaksas (t.sk.būvlaukuma uzturēšanas izmaksas)</t>
  </si>
  <si>
    <t>Ugunsdzēsības stends</t>
  </si>
  <si>
    <t>Būvtāfeles izgatavošana un uzstādīšana</t>
  </si>
  <si>
    <t>Vārti BEKART vai analogs</t>
  </si>
  <si>
    <t xml:space="preserve">Tāme sastādīta </t>
  </si>
  <si>
    <t xml:space="preserve">Tāme sastādīta: </t>
  </si>
  <si>
    <t xml:space="preserve">Žogs BEKART vai analogs </t>
  </si>
  <si>
    <t>Sastatņu montāža, demontāža, īre</t>
  </si>
  <si>
    <t xml:space="preserve"> </t>
  </si>
  <si>
    <t>Siltumizolācija- akmens vates plāksnes PAROC ROB 80 vai ekvivalents, b=20mm, iesk.stiprinājuma elementus</t>
  </si>
  <si>
    <t>Jumta segums-  segums (saskaņā ar uzklāšanas tehnoloģiju)</t>
  </si>
  <si>
    <t xml:space="preserve">Esošo kondicionieru ārējo bloku montāža </t>
  </si>
  <si>
    <t xml:space="preserve">Virsizdevumi </t>
  </si>
  <si>
    <t xml:space="preserve">Peļņa </t>
  </si>
  <si>
    <t xml:space="preserve">Tāme sastādīta  </t>
  </si>
  <si>
    <t>Esošo metāla paneļu saudzīga demontāža, attīrīšana un restaurācija un saglabāšana atkārtotai uzstādišanai</t>
  </si>
  <si>
    <t>Ārējā palodze- cinkots skārds ar polimēra pārklājumu</t>
  </si>
  <si>
    <t>Atrakšana</t>
  </si>
  <si>
    <t>gab</t>
  </si>
  <si>
    <t>Betona plākšnu 1,2x1,2m  saudzīga izcelšana, un saglbāšana atpakaļ novietošanai</t>
  </si>
  <si>
    <r>
      <t>m</t>
    </r>
    <r>
      <rPr>
        <vertAlign val="superscript"/>
        <sz val="10"/>
        <rFont val="Arial"/>
        <family val="2"/>
        <charset val="186"/>
      </rPr>
      <t>3</t>
    </r>
  </si>
  <si>
    <t>Aizrakšana</t>
  </si>
  <si>
    <t>betona plākšņu 1,2x1,2m izmēru piedzīšana pēc vietas un novietošana atpakaļ</t>
  </si>
  <si>
    <t>Celiņu  plākšnu saudzīga izcelšana , attīrīšana un saglabāšana atpakaļ,novietošanai</t>
  </si>
  <si>
    <t>apmaļu un celiņu atjaunošana</t>
  </si>
  <si>
    <t>Parapeta nosegelements- cinkota skārda ar polimēru pārklājumu apmale ar stiprinājuma balstu</t>
  </si>
  <si>
    <t>Durvju demontāža, 1800x2200(h)mm</t>
  </si>
  <si>
    <t>Durvju demontāža, 1100x2300(h)mm</t>
  </si>
  <si>
    <t>Metāla konstrukcijas ārdurvju AD-1 1100x2300mm izbūve (saskaņā ar specifikāciju ARD-1, iesk.furnitūru)</t>
  </si>
  <si>
    <t>Metāla konstrukcijas ārdurvju AD-2 1800x2200mm izbūve (saskaņā ar specifikāciju ARD-1, iesk.furnitūru)</t>
  </si>
  <si>
    <t>Siltumizolācija- akmens vates pretvēja plāksnes PAROC Cortex vai ekvivalents, b=20mm, uz līmjavas kārtas, iesk.stiprinājuma elementus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</si>
</sst>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  <charset val="186"/>
    </font>
    <font>
      <b/>
      <u/>
      <sz val="10"/>
      <name val="Arial"/>
      <family val="2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64"/>
      <name val="Arial"/>
      <family val="2"/>
      <charset val="186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u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  <charset val="186"/>
    </font>
    <font>
      <b/>
      <i/>
      <sz val="11"/>
      <name val="Arial"/>
      <family val="2"/>
      <charset val="186"/>
    </font>
    <font>
      <i/>
      <u/>
      <sz val="10"/>
      <name val="Arial"/>
      <family val="2"/>
      <charset val="186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8" fillId="0" borderId="0"/>
    <xf numFmtId="0" fontId="2" fillId="0" borderId="0"/>
    <xf numFmtId="0" fontId="9" fillId="0" borderId="0"/>
    <xf numFmtId="0" fontId="10" fillId="0" borderId="0"/>
  </cellStyleXfs>
  <cellXfs count="21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/>
    </xf>
    <xf numFmtId="0" fontId="4" fillId="0" borderId="0" xfId="0" applyFont="1"/>
    <xf numFmtId="4" fontId="4" fillId="0" borderId="0" xfId="0" applyNumberFormat="1" applyFont="1"/>
    <xf numFmtId="4" fontId="5" fillId="0" borderId="1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/>
    </xf>
    <xf numFmtId="4" fontId="2" fillId="0" borderId="0" xfId="0" applyNumberFormat="1" applyFont="1"/>
    <xf numFmtId="4" fontId="2" fillId="0" borderId="1" xfId="0" applyNumberFormat="1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" fontId="2" fillId="0" borderId="3" xfId="0" applyNumberFormat="1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17" fontId="3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4" fontId="11" fillId="0" borderId="4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right" vertical="top" wrapText="1"/>
    </xf>
    <xf numFmtId="0" fontId="11" fillId="0" borderId="0" xfId="0" applyFont="1"/>
    <xf numFmtId="4" fontId="11" fillId="0" borderId="0" xfId="0" applyNumberFormat="1" applyFont="1"/>
    <xf numFmtId="4" fontId="11" fillId="0" borderId="4" xfId="0" applyNumberFormat="1" applyFont="1" applyBorder="1" applyAlignment="1">
      <alignment vertical="top"/>
    </xf>
    <xf numFmtId="4" fontId="11" fillId="0" borderId="4" xfId="0" applyNumberFormat="1" applyFont="1" applyBorder="1" applyAlignment="1">
      <alignment horizontal="right" vertical="top"/>
    </xf>
    <xf numFmtId="4" fontId="11" fillId="0" borderId="4" xfId="0" applyNumberFormat="1" applyFont="1" applyBorder="1" applyAlignment="1">
      <alignment horizontal="right" vertical="top" wrapText="1"/>
    </xf>
    <xf numFmtId="0" fontId="11" fillId="0" borderId="15" xfId="0" applyFont="1" applyBorder="1" applyAlignment="1">
      <alignment horizontal="right" vertical="top" wrapText="1"/>
    </xf>
    <xf numFmtId="0" fontId="11" fillId="0" borderId="0" xfId="0" applyFont="1" applyAlignment="1">
      <alignment horizontal="center" vertical="top"/>
    </xf>
    <xf numFmtId="4" fontId="2" fillId="0" borderId="2" xfId="0" applyNumberFormat="1" applyFont="1" applyBorder="1" applyAlignment="1">
      <alignment vertical="top"/>
    </xf>
    <xf numFmtId="4" fontId="2" fillId="0" borderId="16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vertical="top"/>
    </xf>
    <xf numFmtId="2" fontId="2" fillId="0" borderId="17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7" xfId="0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top" wrapText="1"/>
    </xf>
    <xf numFmtId="2" fontId="13" fillId="0" borderId="0" xfId="0" applyNumberFormat="1" applyFont="1" applyAlignment="1">
      <alignment vertical="top"/>
    </xf>
    <xf numFmtId="0" fontId="4" fillId="0" borderId="0" xfId="0" applyFont="1" applyFill="1" applyAlignment="1">
      <alignment vertical="top"/>
    </xf>
    <xf numFmtId="2" fontId="3" fillId="0" borderId="0" xfId="0" applyNumberFormat="1" applyFont="1" applyBorder="1"/>
    <xf numFmtId="2" fontId="3" fillId="0" borderId="0" xfId="0" applyNumberFormat="1" applyFont="1" applyBorder="1" applyAlignment="1">
      <alignment vertical="top"/>
    </xf>
    <xf numFmtId="2" fontId="2" fillId="0" borderId="0" xfId="0" applyNumberFormat="1" applyFont="1" applyAlignment="1">
      <alignment horizontal="right" vertical="top"/>
    </xf>
    <xf numFmtId="2" fontId="3" fillId="0" borderId="4" xfId="0" applyNumberFormat="1" applyFont="1" applyBorder="1"/>
    <xf numFmtId="2" fontId="3" fillId="0" borderId="4" xfId="0" applyNumberFormat="1" applyFont="1" applyBorder="1" applyAlignment="1">
      <alignment vertical="top"/>
    </xf>
    <xf numFmtId="2" fontId="2" fillId="0" borderId="4" xfId="0" applyNumberFormat="1" applyFont="1" applyBorder="1"/>
    <xf numFmtId="2" fontId="2" fillId="0" borderId="4" xfId="0" applyNumberFormat="1" applyFont="1" applyBorder="1" applyAlignment="1">
      <alignment vertical="top"/>
    </xf>
    <xf numFmtId="0" fontId="3" fillId="0" borderId="0" xfId="0" applyFont="1"/>
    <xf numFmtId="2" fontId="3" fillId="0" borderId="2" xfId="0" applyNumberFormat="1" applyFont="1" applyBorder="1"/>
    <xf numFmtId="2" fontId="3" fillId="0" borderId="2" xfId="0" applyNumberFormat="1" applyFont="1" applyBorder="1" applyAlignment="1">
      <alignment vertical="top"/>
    </xf>
    <xf numFmtId="2" fontId="3" fillId="0" borderId="16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1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2" fontId="3" fillId="0" borderId="20" xfId="0" applyNumberFormat="1" applyFont="1" applyBorder="1" applyAlignment="1">
      <alignment vertical="center"/>
    </xf>
    <xf numFmtId="2" fontId="3" fillId="0" borderId="21" xfId="0" applyNumberFormat="1" applyFont="1" applyBorder="1" applyAlignment="1">
      <alignment vertical="center"/>
    </xf>
    <xf numFmtId="0" fontId="3" fillId="0" borderId="2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2" fontId="11" fillId="0" borderId="0" xfId="0" applyNumberFormat="1" applyFont="1" applyFill="1" applyAlignment="1">
      <alignment vertical="center"/>
    </xf>
    <xf numFmtId="2" fontId="2" fillId="0" borderId="20" xfId="0" applyNumberFormat="1" applyFont="1" applyBorder="1" applyAlignment="1">
      <alignment vertical="center"/>
    </xf>
    <xf numFmtId="2" fontId="2" fillId="0" borderId="21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21" xfId="0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vertical="center"/>
    </xf>
    <xf numFmtId="2" fontId="11" fillId="0" borderId="21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right" vertical="center"/>
    </xf>
    <xf numFmtId="0" fontId="2" fillId="0" borderId="15" xfId="0" applyFont="1" applyBorder="1"/>
    <xf numFmtId="2" fontId="2" fillId="0" borderId="21" xfId="0" applyNumberFormat="1" applyFont="1" applyBorder="1" applyAlignment="1">
      <alignment vertical="top"/>
    </xf>
    <xf numFmtId="0" fontId="2" fillId="0" borderId="21" xfId="0" applyFont="1" applyBorder="1" applyAlignment="1">
      <alignment horizontal="center" vertical="top"/>
    </xf>
    <xf numFmtId="0" fontId="2" fillId="0" borderId="21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3" borderId="0" xfId="0" applyFont="1" applyFill="1"/>
    <xf numFmtId="2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1" fontId="16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left" vertical="top"/>
    </xf>
    <xf numFmtId="17" fontId="3" fillId="3" borderId="0" xfId="0" applyNumberFormat="1" applyFont="1" applyFill="1" applyAlignment="1">
      <alignment horizontal="left" vertical="top"/>
    </xf>
    <xf numFmtId="2" fontId="2" fillId="0" borderId="10" xfId="0" applyNumberFormat="1" applyFont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11" fillId="0" borderId="3" xfId="0" applyFont="1" applyBorder="1"/>
    <xf numFmtId="2" fontId="11" fillId="0" borderId="3" xfId="0" applyNumberFormat="1" applyFont="1" applyBorder="1" applyAlignment="1">
      <alignment vertical="top"/>
    </xf>
    <xf numFmtId="2" fontId="11" fillId="0" borderId="10" xfId="0" applyNumberFormat="1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10" xfId="0" applyFont="1" applyBorder="1" applyAlignment="1">
      <alignment horizontal="center" vertical="top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2" fillId="0" borderId="3" xfId="0" applyFont="1" applyBorder="1"/>
    <xf numFmtId="2" fontId="2" fillId="0" borderId="3" xfId="0" applyNumberFormat="1" applyFont="1" applyBorder="1" applyAlignment="1">
      <alignment vertical="top"/>
    </xf>
    <xf numFmtId="2" fontId="2" fillId="0" borderId="10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0" fontId="17" fillId="0" borderId="20" xfId="0" applyFon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16" fontId="2" fillId="0" borderId="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9" fillId="0" borderId="0" xfId="0" applyFont="1"/>
    <xf numFmtId="0" fontId="2" fillId="0" borderId="21" xfId="0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3" xfId="0" applyFont="1" applyBorder="1" applyAlignment="1">
      <alignment vertical="center" wrapText="1"/>
    </xf>
    <xf numFmtId="4" fontId="0" fillId="0" borderId="3" xfId="0" applyNumberFormat="1" applyFont="1" applyBorder="1" applyAlignment="1">
      <alignment horizontal="right" vertical="center" wrapText="1"/>
    </xf>
    <xf numFmtId="1" fontId="2" fillId="0" borderId="20" xfId="0" applyNumberFormat="1" applyFont="1" applyBorder="1" applyAlignment="1">
      <alignment vertical="center"/>
    </xf>
    <xf numFmtId="1" fontId="2" fillId="0" borderId="20" xfId="0" applyNumberFormat="1" applyFont="1" applyFill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0" fontId="18" fillId="0" borderId="20" xfId="0" applyFont="1" applyFill="1" applyBorder="1" applyAlignment="1">
      <alignment horizontal="right" vertical="center"/>
    </xf>
    <xf numFmtId="0" fontId="2" fillId="0" borderId="3" xfId="3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2" fontId="2" fillId="0" borderId="21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2" fontId="2" fillId="0" borderId="2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2" fontId="2" fillId="0" borderId="12" xfId="0" applyNumberFormat="1" applyFont="1" applyBorder="1" applyAlignment="1">
      <alignment horizontal="center" vertical="center" textRotation="90" wrapText="1"/>
    </xf>
    <xf numFmtId="2" fontId="2" fillId="0" borderId="14" xfId="0" applyNumberFormat="1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6">
    <cellStyle name="60% - Accent1" xfId="1" builtinId="32"/>
    <cellStyle name="Excel Built-in Normal" xfId="2"/>
    <cellStyle name="Normal" xfId="0" builtinId="0"/>
    <cellStyle name="Normal 2" xfId="3"/>
    <cellStyle name="Normal 3" xfId="4"/>
    <cellStyle name="Normal 5" xf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300-000001080000}"/>
            </a:ext>
          </a:extLst>
        </xdr:cNvPr>
        <xdr:cNvSpPr>
          <a:spLocks noChangeArrowheads="1"/>
        </xdr:cNvSpPr>
      </xdr:nvSpPr>
      <xdr:spPr bwMode="auto">
        <a:xfrm>
          <a:off x="8534400" y="676275"/>
          <a:ext cx="609600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C005ABD8-0155-4449-A81C-8E5BC79215C3}"/>
            </a:ext>
          </a:extLst>
        </xdr:cNvPr>
        <xdr:cNvSpPr>
          <a:spLocks noChangeArrowheads="1"/>
        </xdr:cNvSpPr>
      </xdr:nvSpPr>
      <xdr:spPr bwMode="auto">
        <a:xfrm>
          <a:off x="8534400" y="676275"/>
          <a:ext cx="609600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1159431-B499-43E0-9544-03ED783AD992}"/>
            </a:ext>
          </a:extLst>
        </xdr:cNvPr>
        <xdr:cNvSpPr>
          <a:spLocks noChangeArrowheads="1"/>
        </xdr:cNvSpPr>
      </xdr:nvSpPr>
      <xdr:spPr bwMode="auto">
        <a:xfrm>
          <a:off x="8534400" y="676275"/>
          <a:ext cx="609600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2"/>
  <sheetViews>
    <sheetView workbookViewId="0">
      <selection activeCell="D25" sqref="D25"/>
    </sheetView>
  </sheetViews>
  <sheetFormatPr defaultRowHeight="12.75" x14ac:dyDescent="0.2"/>
  <cols>
    <col min="1" max="1" width="4.140625" style="4" customWidth="1"/>
    <col min="2" max="2" width="14.85546875" style="4" customWidth="1"/>
    <col min="3" max="3" width="47.42578125" style="3" customWidth="1"/>
    <col min="4" max="4" width="18" style="2" customWidth="1"/>
    <col min="5" max="16384" width="9.140625" style="1"/>
  </cols>
  <sheetData>
    <row r="1" spans="1:8" x14ac:dyDescent="0.2">
      <c r="A1" s="198" t="s">
        <v>15</v>
      </c>
      <c r="B1" s="198"/>
      <c r="C1" s="198"/>
      <c r="D1" s="198"/>
    </row>
    <row r="2" spans="1:8" x14ac:dyDescent="0.2">
      <c r="C2" s="33"/>
    </row>
    <row r="3" spans="1:8" ht="15" x14ac:dyDescent="0.2">
      <c r="A3" s="34" t="s">
        <v>14</v>
      </c>
      <c r="B3" s="34"/>
      <c r="C3" s="36" t="s">
        <v>13</v>
      </c>
    </row>
    <row r="4" spans="1:8" ht="15" x14ac:dyDescent="0.2">
      <c r="A4" s="34" t="s">
        <v>12</v>
      </c>
      <c r="B4" s="34"/>
      <c r="C4" s="36" t="s">
        <v>11</v>
      </c>
    </row>
    <row r="5" spans="1:8" ht="14.25" x14ac:dyDescent="0.2">
      <c r="A5" s="34" t="s">
        <v>10</v>
      </c>
      <c r="B5" s="34"/>
      <c r="C5" s="35"/>
    </row>
    <row r="6" spans="1:8" ht="14.25" x14ac:dyDescent="0.2">
      <c r="A6" s="34" t="s">
        <v>179</v>
      </c>
      <c r="B6" s="34"/>
      <c r="C6" s="33"/>
    </row>
    <row r="8" spans="1:8" ht="20.25" customHeight="1" x14ac:dyDescent="0.2">
      <c r="A8" s="199" t="s">
        <v>9</v>
      </c>
      <c r="B8" s="205" t="s">
        <v>8</v>
      </c>
      <c r="C8" s="203" t="s">
        <v>7</v>
      </c>
      <c r="D8" s="201" t="s">
        <v>6</v>
      </c>
      <c r="E8" s="32"/>
    </row>
    <row r="9" spans="1:8" ht="56.25" customHeight="1" x14ac:dyDescent="0.2">
      <c r="A9" s="200"/>
      <c r="B9" s="206"/>
      <c r="C9" s="204"/>
      <c r="D9" s="202"/>
    </row>
    <row r="10" spans="1:8" x14ac:dyDescent="0.2">
      <c r="A10" s="31"/>
      <c r="B10" s="31"/>
      <c r="C10" s="30"/>
      <c r="D10" s="29"/>
    </row>
    <row r="11" spans="1:8" x14ac:dyDescent="0.2">
      <c r="A11" s="28">
        <v>1</v>
      </c>
      <c r="B11" s="27">
        <v>1</v>
      </c>
      <c r="C11" s="26" t="s">
        <v>5</v>
      </c>
      <c r="D11" s="25">
        <f>'1-BD001'!D20</f>
        <v>0</v>
      </c>
      <c r="E11" s="14"/>
      <c r="F11" s="14"/>
      <c r="G11" s="14"/>
      <c r="H11" s="14"/>
    </row>
    <row r="12" spans="1:8" x14ac:dyDescent="0.2">
      <c r="A12" s="24">
        <v>3</v>
      </c>
      <c r="B12" s="23">
        <v>3</v>
      </c>
      <c r="C12" s="22" t="s">
        <v>4</v>
      </c>
      <c r="D12" s="18">
        <f>'3-BO001'!D19</f>
        <v>0</v>
      </c>
      <c r="E12" s="14"/>
      <c r="F12" s="14"/>
      <c r="G12" s="14"/>
      <c r="H12" s="14"/>
    </row>
    <row r="13" spans="1:8" x14ac:dyDescent="0.2">
      <c r="A13" s="21"/>
      <c r="B13" s="20"/>
      <c r="C13" s="19"/>
      <c r="D13" s="18"/>
      <c r="E13" s="14"/>
      <c r="F13" s="14"/>
      <c r="G13" s="14"/>
      <c r="H13" s="14"/>
    </row>
    <row r="14" spans="1:8" x14ac:dyDescent="0.2">
      <c r="A14" s="8"/>
      <c r="B14" s="8"/>
      <c r="C14" s="16" t="s">
        <v>3</v>
      </c>
      <c r="D14" s="17">
        <f>SUM(D11:D13)</f>
        <v>0</v>
      </c>
      <c r="E14" s="14"/>
      <c r="F14" s="14"/>
      <c r="G14" s="14"/>
      <c r="H14" s="14"/>
    </row>
    <row r="15" spans="1:8" x14ac:dyDescent="0.2">
      <c r="A15" s="8"/>
      <c r="B15" s="8"/>
      <c r="C15" s="16" t="s">
        <v>2</v>
      </c>
      <c r="D15" s="15">
        <f>D14*21%</f>
        <v>0</v>
      </c>
      <c r="E15" s="14"/>
      <c r="F15" s="14"/>
      <c r="G15" s="14"/>
      <c r="H15" s="14"/>
    </row>
    <row r="16" spans="1:8" s="9" customFormat="1" ht="15" x14ac:dyDescent="0.2">
      <c r="A16" s="13"/>
      <c r="B16" s="13"/>
      <c r="C16" s="12" t="s">
        <v>1</v>
      </c>
      <c r="D16" s="11">
        <f>SUM(D14:D15)</f>
        <v>0</v>
      </c>
      <c r="E16" s="10"/>
      <c r="F16" s="10"/>
      <c r="G16" s="10"/>
      <c r="H16" s="10"/>
    </row>
    <row r="17" spans="1:4" x14ac:dyDescent="0.2">
      <c r="A17" s="8"/>
      <c r="B17" s="8"/>
      <c r="C17" s="7"/>
      <c r="D17" s="6"/>
    </row>
    <row r="20" spans="1:4" x14ac:dyDescent="0.2">
      <c r="B20" s="5" t="s">
        <v>0</v>
      </c>
      <c r="D20" s="5"/>
    </row>
    <row r="21" spans="1:4" x14ac:dyDescent="0.2">
      <c r="B21" s="5"/>
      <c r="D21" s="5"/>
    </row>
    <row r="22" spans="1:4" x14ac:dyDescent="0.2">
      <c r="B22" s="5"/>
    </row>
  </sheetData>
  <mergeCells count="5">
    <mergeCell ref="A1:D1"/>
    <mergeCell ref="A8:A9"/>
    <mergeCell ref="D8:D9"/>
    <mergeCell ref="C8:C9"/>
    <mergeCell ref="B8:B9"/>
  </mergeCells>
  <pageMargins left="0.75" right="0.75" top="1.72" bottom="1" header="0.5" footer="0.5"/>
  <pageSetup paperSize="9" orientation="portrait" horizontalDpi="4294967292" verticalDpi="360" r:id="rId1"/>
  <headerFooter alignWithMargins="0">
    <oddHeader xml:space="preserve">&amp;RAPSTIPRINU
_______________________
&amp;8(Pasūtītāja paraksts un tā atšifrējums)
Z.V.
________.gada____._____________
</oddHeader>
    <oddFooter>&amp;C&amp;8&amp;P&amp;R&amp;8&amp;D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workbookViewId="0">
      <selection activeCell="A7" sqref="A7"/>
    </sheetView>
  </sheetViews>
  <sheetFormatPr defaultRowHeight="12.75" x14ac:dyDescent="0.2"/>
  <cols>
    <col min="1" max="1" width="4.140625" style="4" customWidth="1"/>
    <col min="2" max="2" width="10" style="4" customWidth="1"/>
    <col min="3" max="3" width="28.5703125" style="3" customWidth="1"/>
    <col min="4" max="4" width="17.7109375" style="2" customWidth="1"/>
    <col min="5" max="5" width="17.7109375" style="4" customWidth="1"/>
    <col min="6" max="6" width="17.7109375" style="38" customWidth="1"/>
    <col min="7" max="8" width="17.7109375" style="37" customWidth="1"/>
    <col min="9" max="9" width="9.140625" style="1"/>
    <col min="10" max="10" width="10.85546875" style="1" customWidth="1"/>
    <col min="11" max="16384" width="9.140625" style="1"/>
  </cols>
  <sheetData>
    <row r="1" spans="1:10" ht="14.25" x14ac:dyDescent="0.2">
      <c r="A1" s="34" t="s">
        <v>14</v>
      </c>
      <c r="B1" s="34"/>
      <c r="D1" s="78" t="s">
        <v>5</v>
      </c>
    </row>
    <row r="2" spans="1:10" ht="15" x14ac:dyDescent="0.2">
      <c r="A2" s="34" t="s">
        <v>36</v>
      </c>
      <c r="B2" s="34"/>
      <c r="D2" s="36" t="s">
        <v>13</v>
      </c>
    </row>
    <row r="3" spans="1:10" ht="15" x14ac:dyDescent="0.2">
      <c r="A3" s="34" t="s">
        <v>35</v>
      </c>
      <c r="B3" s="34"/>
      <c r="D3" s="36" t="s">
        <v>11</v>
      </c>
    </row>
    <row r="4" spans="1:10" ht="14.25" x14ac:dyDescent="0.2">
      <c r="A4" s="34" t="s">
        <v>10</v>
      </c>
      <c r="B4" s="34"/>
      <c r="D4" s="35"/>
      <c r="G4" s="77"/>
    </row>
    <row r="5" spans="1:10" ht="14.25" x14ac:dyDescent="0.2">
      <c r="A5" s="34" t="s">
        <v>34</v>
      </c>
      <c r="B5" s="34"/>
      <c r="D5" s="76">
        <f>D20</f>
        <v>0</v>
      </c>
    </row>
    <row r="6" spans="1:10" ht="14.25" x14ac:dyDescent="0.2">
      <c r="A6" s="34" t="s">
        <v>33</v>
      </c>
      <c r="B6" s="34"/>
      <c r="D6" s="76">
        <f>H15</f>
        <v>0</v>
      </c>
    </row>
    <row r="7" spans="1:10" ht="14.25" x14ac:dyDescent="0.2">
      <c r="A7" s="34" t="s">
        <v>179</v>
      </c>
      <c r="B7" s="34"/>
    </row>
    <row r="9" spans="1:10" ht="20.25" customHeight="1" x14ac:dyDescent="0.2">
      <c r="A9" s="199" t="s">
        <v>9</v>
      </c>
      <c r="B9" s="205" t="s">
        <v>32</v>
      </c>
      <c r="C9" s="203" t="s">
        <v>31</v>
      </c>
      <c r="D9" s="201" t="s">
        <v>30</v>
      </c>
      <c r="E9" s="209" t="s">
        <v>29</v>
      </c>
      <c r="F9" s="209"/>
      <c r="G9" s="209"/>
      <c r="H9" s="207" t="s">
        <v>28</v>
      </c>
      <c r="I9" s="32"/>
    </row>
    <row r="10" spans="1:10" ht="78.75" customHeight="1" x14ac:dyDescent="0.2">
      <c r="A10" s="200"/>
      <c r="B10" s="206"/>
      <c r="C10" s="204"/>
      <c r="D10" s="202"/>
      <c r="E10" s="75" t="s">
        <v>27</v>
      </c>
      <c r="F10" s="75" t="s">
        <v>26</v>
      </c>
      <c r="G10" s="75" t="s">
        <v>25</v>
      </c>
      <c r="H10" s="208"/>
    </row>
    <row r="11" spans="1:10" x14ac:dyDescent="0.2">
      <c r="A11" s="74"/>
      <c r="B11" s="73"/>
      <c r="C11" s="72"/>
      <c r="D11" s="71"/>
      <c r="E11" s="70"/>
      <c r="F11" s="69"/>
      <c r="G11" s="68"/>
      <c r="H11" s="67"/>
    </row>
    <row r="12" spans="1:10" s="58" customFormat="1" x14ac:dyDescent="0.2">
      <c r="A12" s="66">
        <v>1</v>
      </c>
      <c r="B12" s="65" t="s">
        <v>24</v>
      </c>
      <c r="C12" s="64" t="s">
        <v>23</v>
      </c>
      <c r="D12" s="63">
        <f>'DEM001'!O37</f>
        <v>0</v>
      </c>
      <c r="E12" s="61">
        <f>'DEM001'!L37</f>
        <v>0</v>
      </c>
      <c r="F12" s="62">
        <f>'DEM001'!M37</f>
        <v>0</v>
      </c>
      <c r="G12" s="61">
        <f>'DEM001'!N37</f>
        <v>0</v>
      </c>
      <c r="H12" s="60">
        <f>'DEM001'!K37</f>
        <v>0</v>
      </c>
      <c r="I12" s="59"/>
      <c r="J12" s="59"/>
    </row>
    <row r="13" spans="1:10" s="58" customFormat="1" x14ac:dyDescent="0.2">
      <c r="A13" s="66">
        <v>2</v>
      </c>
      <c r="B13" s="65" t="s">
        <v>22</v>
      </c>
      <c r="C13" s="64" t="s">
        <v>21</v>
      </c>
      <c r="D13" s="63">
        <f>'REN001'!O74</f>
        <v>0</v>
      </c>
      <c r="E13" s="61">
        <f>'REN001'!L74</f>
        <v>0</v>
      </c>
      <c r="F13" s="62">
        <f>'REN001'!M74</f>
        <v>0</v>
      </c>
      <c r="G13" s="61">
        <f>'REN001'!N74</f>
        <v>0</v>
      </c>
      <c r="H13" s="60">
        <f>'REN001'!K74</f>
        <v>0</v>
      </c>
      <c r="I13" s="59"/>
      <c r="J13" s="59"/>
    </row>
    <row r="14" spans="1:10" x14ac:dyDescent="0.2">
      <c r="A14" s="21"/>
      <c r="B14" s="20"/>
      <c r="C14" s="57"/>
      <c r="D14" s="56"/>
      <c r="E14" s="54"/>
      <c r="F14" s="55"/>
      <c r="G14" s="54"/>
      <c r="H14" s="53"/>
      <c r="I14" s="14"/>
      <c r="J14" s="14"/>
    </row>
    <row r="15" spans="1:10" s="46" customFormat="1" x14ac:dyDescent="0.2">
      <c r="A15" s="52"/>
      <c r="B15" s="52"/>
      <c r="C15" s="51" t="s">
        <v>20</v>
      </c>
      <c r="D15" s="50">
        <f>SUM(D12:D14)</f>
        <v>0</v>
      </c>
      <c r="E15" s="49">
        <f>SUM(E12:E14)</f>
        <v>0</v>
      </c>
      <c r="F15" s="49">
        <f>SUM(F12:F14)</f>
        <v>0</v>
      </c>
      <c r="G15" s="49">
        <f>SUM(G12:G14)</f>
        <v>0</v>
      </c>
      <c r="H15" s="48">
        <f>SUM(H12:H14)</f>
        <v>0</v>
      </c>
      <c r="I15" s="47"/>
      <c r="J15" s="47">
        <f>E15+F15+G15</f>
        <v>0</v>
      </c>
    </row>
    <row r="16" spans="1:10" x14ac:dyDescent="0.2">
      <c r="C16" s="16" t="s">
        <v>186</v>
      </c>
      <c r="D16" s="17">
        <f>D15*10%</f>
        <v>0</v>
      </c>
      <c r="E16" s="41"/>
      <c r="F16" s="40"/>
      <c r="G16" s="40"/>
      <c r="H16" s="40"/>
      <c r="I16" s="14"/>
      <c r="J16" s="14"/>
    </row>
    <row r="17" spans="3:10" x14ac:dyDescent="0.2">
      <c r="C17" s="45" t="s">
        <v>19</v>
      </c>
      <c r="D17" s="17"/>
      <c r="E17" s="41"/>
      <c r="F17" s="40"/>
      <c r="G17" s="40"/>
      <c r="H17" s="40"/>
      <c r="I17" s="14"/>
      <c r="J17" s="14"/>
    </row>
    <row r="18" spans="3:10" x14ac:dyDescent="0.2">
      <c r="C18" s="16" t="s">
        <v>187</v>
      </c>
      <c r="D18" s="17">
        <f>D15*5%</f>
        <v>0</v>
      </c>
      <c r="E18" s="41"/>
      <c r="F18" s="40"/>
      <c r="G18" s="40"/>
      <c r="H18" s="40"/>
      <c r="I18" s="14"/>
      <c r="J18" s="14"/>
    </row>
    <row r="19" spans="3:10" ht="25.5" x14ac:dyDescent="0.2">
      <c r="C19" s="16" t="s">
        <v>18</v>
      </c>
      <c r="D19" s="44">
        <f>E15*23.59%</f>
        <v>0</v>
      </c>
      <c r="E19" s="41"/>
      <c r="F19" s="40"/>
      <c r="G19" s="40"/>
      <c r="H19" s="40"/>
      <c r="I19" s="14"/>
      <c r="J19" s="14"/>
    </row>
    <row r="20" spans="3:10" x14ac:dyDescent="0.2">
      <c r="C20" s="43" t="s">
        <v>17</v>
      </c>
      <c r="D20" s="42">
        <f>SUM(D15:D19)</f>
        <v>0</v>
      </c>
      <c r="E20" s="41"/>
      <c r="F20" s="40"/>
      <c r="G20" s="40"/>
      <c r="H20" s="40"/>
      <c r="I20" s="14"/>
      <c r="J20" s="14"/>
    </row>
    <row r="23" spans="3:10" x14ac:dyDescent="0.2">
      <c r="C23" s="39" t="s">
        <v>0</v>
      </c>
      <c r="F23" s="5"/>
      <c r="G23" s="38"/>
    </row>
    <row r="24" spans="3:10" x14ac:dyDescent="0.2">
      <c r="F24" s="5"/>
      <c r="G24" s="38"/>
    </row>
    <row r="25" spans="3:10" x14ac:dyDescent="0.2">
      <c r="C25" s="39" t="s">
        <v>16</v>
      </c>
      <c r="F25" s="5"/>
      <c r="G25" s="38"/>
    </row>
    <row r="26" spans="3:10" x14ac:dyDescent="0.2">
      <c r="F26" s="5"/>
      <c r="G26" s="38"/>
    </row>
  </sheetData>
  <mergeCells count="6">
    <mergeCell ref="H9:H10"/>
    <mergeCell ref="E9:G9"/>
    <mergeCell ref="A9:A10"/>
    <mergeCell ref="D9:D10"/>
    <mergeCell ref="C9:C10"/>
    <mergeCell ref="B9:B10"/>
  </mergeCells>
  <pageMargins left="0.74803149606299213" right="0.74803149606299213" top="0.87" bottom="0.98425196850393704" header="0.51181102362204722" footer="0.51181102362204722"/>
  <pageSetup paperSize="9" orientation="landscape" horizontalDpi="4294967292" verticalDpi="360" r:id="rId1"/>
  <headerFooter alignWithMargins="0">
    <oddHeader xml:space="preserve">&amp;C&amp;12&amp;UKOPSAVILKUMA APRĒĶINI PAR  DARBU VAI KONSTRUKTĪVO ELEMENTU VEIDIEM  Nr. 1&amp;U
</oddHeader>
    <oddFooter>&amp;C&amp;8&amp;P&amp;R&amp;8&amp;D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42"/>
  <sheetViews>
    <sheetView tabSelected="1" topLeftCell="A7" zoomScaleNormal="100" workbookViewId="0">
      <selection activeCell="E23" sqref="E23"/>
    </sheetView>
  </sheetViews>
  <sheetFormatPr defaultRowHeight="12.75" x14ac:dyDescent="0.2"/>
  <cols>
    <col min="1" max="1" width="5.7109375" style="4" customWidth="1"/>
    <col min="2" max="2" width="41.5703125" style="3" customWidth="1"/>
    <col min="3" max="3" width="4.7109375" style="2" customWidth="1"/>
    <col min="4" max="4" width="6.85546875" style="4" customWidth="1"/>
    <col min="5" max="5" width="6.28515625" style="4" customWidth="1"/>
    <col min="6" max="6" width="6.5703125" style="38" customWidth="1"/>
    <col min="7" max="7" width="6.42578125" style="37" customWidth="1"/>
    <col min="8" max="8" width="6.85546875" style="37" customWidth="1"/>
    <col min="9" max="9" width="6.28515625" style="37" customWidth="1"/>
    <col min="10" max="10" width="6.5703125" style="37" customWidth="1"/>
    <col min="11" max="14" width="8.42578125" style="37" customWidth="1"/>
    <col min="15" max="15" width="9.42578125" style="1" customWidth="1"/>
    <col min="16" max="16" width="9.140625" style="1"/>
    <col min="17" max="17" width="0" style="1" hidden="1" customWidth="1"/>
    <col min="18" max="16384" width="9.140625" style="1"/>
  </cols>
  <sheetData>
    <row r="1" spans="1:17" ht="14.25" x14ac:dyDescent="0.2">
      <c r="A1" s="143" t="s">
        <v>14</v>
      </c>
      <c r="B1" s="140"/>
      <c r="C1" s="78" t="s">
        <v>5</v>
      </c>
      <c r="D1" s="138"/>
      <c r="E1" s="138"/>
      <c r="F1" s="137"/>
      <c r="G1" s="136"/>
      <c r="H1" s="136"/>
      <c r="I1" s="136"/>
      <c r="J1" s="136"/>
      <c r="K1" s="136"/>
      <c r="L1" s="136"/>
      <c r="M1" s="136"/>
      <c r="N1" s="136"/>
      <c r="O1" s="135"/>
    </row>
    <row r="2" spans="1:17" ht="15" x14ac:dyDescent="0.2">
      <c r="A2" s="143" t="s">
        <v>36</v>
      </c>
      <c r="B2" s="140"/>
      <c r="C2" s="36" t="s">
        <v>13</v>
      </c>
      <c r="D2" s="138"/>
      <c r="E2" s="138"/>
      <c r="F2" s="137"/>
      <c r="G2" s="136"/>
      <c r="H2" s="136"/>
      <c r="I2" s="136"/>
      <c r="J2" s="136"/>
      <c r="K2" s="136"/>
      <c r="L2" s="136"/>
      <c r="M2" s="136"/>
      <c r="N2" s="136"/>
      <c r="O2" s="135"/>
    </row>
    <row r="3" spans="1:17" ht="15" x14ac:dyDescent="0.2">
      <c r="A3" s="143" t="s">
        <v>35</v>
      </c>
      <c r="B3" s="140"/>
      <c r="C3" s="36" t="s">
        <v>11</v>
      </c>
      <c r="D3" s="138"/>
      <c r="E3" s="138"/>
      <c r="F3" s="137"/>
      <c r="G3" s="136"/>
      <c r="H3" s="136"/>
      <c r="I3" s="136"/>
      <c r="J3" s="136"/>
      <c r="K3" s="136"/>
      <c r="L3" s="136"/>
      <c r="M3" s="136"/>
      <c r="N3" s="136"/>
      <c r="O3" s="135"/>
    </row>
    <row r="4" spans="1:17" ht="14.25" x14ac:dyDescent="0.2">
      <c r="A4" s="143" t="s">
        <v>10</v>
      </c>
      <c r="B4" s="140"/>
      <c r="C4" s="144"/>
      <c r="D4" s="138"/>
      <c r="E4" s="138"/>
      <c r="F4" s="137"/>
      <c r="G4" s="136"/>
      <c r="H4" s="136"/>
      <c r="I4" s="136"/>
      <c r="J4" s="136"/>
      <c r="K4" s="136"/>
      <c r="L4" s="136"/>
      <c r="M4" s="136"/>
      <c r="N4" s="136"/>
      <c r="O4" s="135"/>
    </row>
    <row r="5" spans="1:17" ht="14.25" x14ac:dyDescent="0.2">
      <c r="A5" s="143" t="s">
        <v>188</v>
      </c>
      <c r="B5" s="140"/>
      <c r="C5" s="139"/>
      <c r="D5" s="138"/>
      <c r="E5" s="138"/>
      <c r="F5" s="137"/>
      <c r="G5" s="136"/>
      <c r="H5" s="136"/>
      <c r="I5" s="136"/>
      <c r="J5" s="136"/>
      <c r="K5" s="136"/>
      <c r="L5" s="136"/>
      <c r="M5" s="136"/>
      <c r="N5" s="142" t="s">
        <v>87</v>
      </c>
      <c r="O5" s="141">
        <f>O37</f>
        <v>0</v>
      </c>
    </row>
    <row r="6" spans="1:17" ht="14.25" x14ac:dyDescent="0.2">
      <c r="A6" s="34" t="s">
        <v>179</v>
      </c>
      <c r="B6" s="140"/>
      <c r="C6" s="139"/>
      <c r="D6" s="138"/>
      <c r="E6" s="138"/>
      <c r="F6" s="137"/>
      <c r="G6" s="136"/>
      <c r="H6" s="136"/>
      <c r="I6" s="136"/>
      <c r="J6" s="136"/>
      <c r="K6" s="136"/>
      <c r="L6" s="136"/>
      <c r="M6" s="136"/>
      <c r="N6" s="136"/>
      <c r="O6" s="135"/>
    </row>
    <row r="7" spans="1:17" ht="20.25" customHeight="1" x14ac:dyDescent="0.2">
      <c r="A7" s="199" t="s">
        <v>9</v>
      </c>
      <c r="B7" s="214" t="s">
        <v>86</v>
      </c>
      <c r="C7" s="212" t="s">
        <v>85</v>
      </c>
      <c r="D7" s="199" t="s">
        <v>84</v>
      </c>
      <c r="E7" s="209" t="s">
        <v>83</v>
      </c>
      <c r="F7" s="209"/>
      <c r="G7" s="209"/>
      <c r="H7" s="209"/>
      <c r="I7" s="209"/>
      <c r="J7" s="211"/>
      <c r="K7" s="210" t="s">
        <v>82</v>
      </c>
      <c r="L7" s="209"/>
      <c r="M7" s="209"/>
      <c r="N7" s="209"/>
      <c r="O7" s="211"/>
      <c r="P7" s="32"/>
    </row>
    <row r="8" spans="1:17" ht="78.75" customHeight="1" x14ac:dyDescent="0.2">
      <c r="A8" s="200"/>
      <c r="B8" s="215"/>
      <c r="C8" s="213"/>
      <c r="D8" s="200"/>
      <c r="E8" s="134" t="s">
        <v>81</v>
      </c>
      <c r="F8" s="134" t="s">
        <v>80</v>
      </c>
      <c r="G8" s="133" t="s">
        <v>78</v>
      </c>
      <c r="H8" s="133" t="s">
        <v>77</v>
      </c>
      <c r="I8" s="133" t="s">
        <v>76</v>
      </c>
      <c r="J8" s="133" t="s">
        <v>79</v>
      </c>
      <c r="K8" s="133" t="s">
        <v>28</v>
      </c>
      <c r="L8" s="133" t="s">
        <v>78</v>
      </c>
      <c r="M8" s="133" t="s">
        <v>77</v>
      </c>
      <c r="N8" s="133" t="s">
        <v>76</v>
      </c>
      <c r="O8" s="133" t="s">
        <v>75</v>
      </c>
    </row>
    <row r="9" spans="1:17" x14ac:dyDescent="0.2">
      <c r="A9" s="132"/>
      <c r="B9" s="131"/>
      <c r="C9" s="130"/>
      <c r="D9" s="73"/>
      <c r="E9" s="129"/>
      <c r="F9" s="69"/>
      <c r="G9" s="128"/>
      <c r="H9" s="67"/>
      <c r="I9" s="128"/>
      <c r="J9" s="67"/>
      <c r="K9" s="128"/>
      <c r="L9" s="67"/>
      <c r="M9" s="128"/>
      <c r="N9" s="67"/>
      <c r="O9" s="127"/>
    </row>
    <row r="10" spans="1:17" s="102" customFormat="1" x14ac:dyDescent="0.2">
      <c r="A10" s="118">
        <v>1</v>
      </c>
      <c r="B10" s="117" t="s">
        <v>74</v>
      </c>
      <c r="C10" s="116"/>
      <c r="D10" s="126"/>
      <c r="E10" s="114"/>
      <c r="F10" s="112"/>
      <c r="G10" s="113"/>
      <c r="H10" s="112"/>
      <c r="I10" s="113"/>
      <c r="J10" s="112"/>
      <c r="K10" s="113"/>
      <c r="L10" s="112"/>
      <c r="M10" s="113"/>
      <c r="N10" s="112"/>
      <c r="O10" s="112"/>
    </row>
    <row r="11" spans="1:17" s="102" customFormat="1" x14ac:dyDescent="0.2">
      <c r="A11" s="118"/>
      <c r="B11" s="117"/>
      <c r="C11" s="116"/>
      <c r="D11" s="126"/>
      <c r="E11" s="114"/>
      <c r="F11" s="112"/>
      <c r="G11" s="113"/>
      <c r="H11" s="112"/>
      <c r="I11" s="113"/>
      <c r="J11" s="112"/>
      <c r="K11" s="113"/>
      <c r="L11" s="112"/>
      <c r="M11" s="113"/>
      <c r="N11" s="112"/>
      <c r="O11" s="112"/>
    </row>
    <row r="12" spans="1:17" s="123" customFormat="1" ht="25.5" x14ac:dyDescent="0.2">
      <c r="A12" s="125" t="s">
        <v>73</v>
      </c>
      <c r="B12" s="108" t="s">
        <v>193</v>
      </c>
      <c r="C12" s="99" t="s">
        <v>192</v>
      </c>
      <c r="D12" s="124">
        <v>22</v>
      </c>
      <c r="E12" s="110"/>
      <c r="F12" s="106"/>
      <c r="G12" s="105"/>
      <c r="H12" s="119">
        <v>0</v>
      </c>
      <c r="I12" s="105"/>
      <c r="J12" s="104">
        <f>SUM(G12:I12)</f>
        <v>0</v>
      </c>
      <c r="K12" s="105">
        <f>ROUND(D12*E12,2)</f>
        <v>0</v>
      </c>
      <c r="L12" s="104">
        <f>ROUND(D12*G12,2)</f>
        <v>0</v>
      </c>
      <c r="M12" s="105">
        <f>ROUND(D12*H12,2)</f>
        <v>0</v>
      </c>
      <c r="N12" s="104">
        <f>ROUND(I12*D12,2)</f>
        <v>0</v>
      </c>
      <c r="O12" s="104">
        <f>SUM(L12:N12)</f>
        <v>0</v>
      </c>
    </row>
    <row r="13" spans="1:17" s="123" customFormat="1" ht="25.5" x14ac:dyDescent="0.2">
      <c r="A13" s="125"/>
      <c r="B13" s="108" t="s">
        <v>197</v>
      </c>
      <c r="C13" s="99" t="s">
        <v>131</v>
      </c>
      <c r="D13" s="124">
        <v>160</v>
      </c>
      <c r="E13" s="110"/>
      <c r="F13" s="106"/>
      <c r="G13" s="105"/>
      <c r="H13" s="119">
        <v>0</v>
      </c>
      <c r="I13" s="105"/>
      <c r="J13" s="104">
        <f>SUM(G13:I13)</f>
        <v>0</v>
      </c>
      <c r="K13" s="105">
        <f>ROUND(D13*E13,2)</f>
        <v>0</v>
      </c>
      <c r="L13" s="104">
        <f>ROUND(D13*G13,2)</f>
        <v>0</v>
      </c>
      <c r="M13" s="105">
        <f>ROUND(D13*H13,2)</f>
        <v>0</v>
      </c>
      <c r="N13" s="104">
        <f>ROUND(I13*D13,2)</f>
        <v>0</v>
      </c>
      <c r="O13" s="104">
        <f>SUM(L13:N13)</f>
        <v>0</v>
      </c>
    </row>
    <row r="14" spans="1:17" s="123" customFormat="1" ht="14.25" x14ac:dyDescent="0.2">
      <c r="A14" s="125">
        <v>1.2</v>
      </c>
      <c r="B14" s="108" t="s">
        <v>68</v>
      </c>
      <c r="C14" s="99" t="s">
        <v>57</v>
      </c>
      <c r="D14" s="124">
        <v>100</v>
      </c>
      <c r="E14" s="120"/>
      <c r="F14" s="106"/>
      <c r="G14" s="105"/>
      <c r="H14" s="119">
        <v>0</v>
      </c>
      <c r="I14" s="105"/>
      <c r="J14" s="104">
        <f>SUM(G14:I14)</f>
        <v>0</v>
      </c>
      <c r="K14" s="105">
        <f>ROUND(D14*E14,2)</f>
        <v>0</v>
      </c>
      <c r="L14" s="104">
        <f>ROUND(D14*G14,2)</f>
        <v>0</v>
      </c>
      <c r="M14" s="105">
        <f>ROUND(D14*H14,2)</f>
        <v>0</v>
      </c>
      <c r="N14" s="104">
        <f>ROUND(I14*D14,2)</f>
        <v>0</v>
      </c>
      <c r="O14" s="104">
        <f>SUM(L14:N14)</f>
        <v>0</v>
      </c>
    </row>
    <row r="15" spans="1:17" s="102" customFormat="1" x14ac:dyDescent="0.2">
      <c r="A15" s="118">
        <v>2</v>
      </c>
      <c r="B15" s="117" t="s">
        <v>72</v>
      </c>
      <c r="C15" s="116"/>
      <c r="D15" s="115"/>
      <c r="E15" s="114"/>
      <c r="F15" s="112"/>
      <c r="G15" s="113"/>
      <c r="H15" s="112"/>
      <c r="I15" s="113"/>
      <c r="J15" s="112"/>
      <c r="K15" s="113"/>
      <c r="L15" s="112"/>
      <c r="M15" s="113"/>
      <c r="N15" s="112"/>
      <c r="O15" s="112"/>
    </row>
    <row r="16" spans="1:17" ht="14.25" x14ac:dyDescent="0.2">
      <c r="A16" s="65" t="s">
        <v>71</v>
      </c>
      <c r="B16" s="122" t="s">
        <v>70</v>
      </c>
      <c r="C16" s="99" t="s">
        <v>57</v>
      </c>
      <c r="D16" s="173">
        <v>103</v>
      </c>
      <c r="E16" s="120"/>
      <c r="F16" s="106"/>
      <c r="G16" s="105"/>
      <c r="H16" s="119">
        <v>0</v>
      </c>
      <c r="I16" s="105"/>
      <c r="J16" s="104">
        <f t="shared" ref="J16:J21" si="0">SUM(G16:I16)</f>
        <v>0</v>
      </c>
      <c r="K16" s="105">
        <f t="shared" ref="K16:K21" si="1">ROUND(D16*E16,2)</f>
        <v>0</v>
      </c>
      <c r="L16" s="104">
        <f t="shared" ref="L16:L21" si="2">ROUND(D16*G16,2)</f>
        <v>0</v>
      </c>
      <c r="M16" s="105">
        <f t="shared" ref="M16:M21" si="3">ROUND(D16*H16,2)</f>
        <v>0</v>
      </c>
      <c r="N16" s="104">
        <f t="shared" ref="N16:N21" si="4">ROUND(I16*D16,2)</f>
        <v>0</v>
      </c>
      <c r="O16" s="104">
        <f t="shared" ref="O16:O21" si="5">SUM(L16:N16)</f>
        <v>0</v>
      </c>
      <c r="Q16" s="1">
        <f>D16*0.05</f>
        <v>5.15</v>
      </c>
    </row>
    <row r="17" spans="1:17" ht="14.25" x14ac:dyDescent="0.2">
      <c r="A17" s="65" t="s">
        <v>69</v>
      </c>
      <c r="B17" s="108" t="s">
        <v>68</v>
      </c>
      <c r="C17" s="99" t="s">
        <v>57</v>
      </c>
      <c r="D17" s="173">
        <v>95</v>
      </c>
      <c r="E17" s="120"/>
      <c r="F17" s="106"/>
      <c r="G17" s="105"/>
      <c r="H17" s="119">
        <v>0</v>
      </c>
      <c r="I17" s="105"/>
      <c r="J17" s="104">
        <f t="shared" si="0"/>
        <v>0</v>
      </c>
      <c r="K17" s="105">
        <f t="shared" si="1"/>
        <v>0</v>
      </c>
      <c r="L17" s="104">
        <f t="shared" si="2"/>
        <v>0</v>
      </c>
      <c r="M17" s="105">
        <f t="shared" si="3"/>
        <v>0</v>
      </c>
      <c r="N17" s="104">
        <f t="shared" si="4"/>
        <v>0</v>
      </c>
      <c r="O17" s="104">
        <f t="shared" si="5"/>
        <v>0</v>
      </c>
    </row>
    <row r="18" spans="1:17" ht="14.25" x14ac:dyDescent="0.2">
      <c r="A18" s="65" t="s">
        <v>67</v>
      </c>
      <c r="B18" s="122" t="s">
        <v>66</v>
      </c>
      <c r="C18" s="99" t="s">
        <v>57</v>
      </c>
      <c r="D18" s="173">
        <v>20</v>
      </c>
      <c r="E18" s="120"/>
      <c r="F18" s="106"/>
      <c r="G18" s="105"/>
      <c r="H18" s="119">
        <v>0</v>
      </c>
      <c r="I18" s="105"/>
      <c r="J18" s="104">
        <f t="shared" si="0"/>
        <v>0</v>
      </c>
      <c r="K18" s="105">
        <f t="shared" si="1"/>
        <v>0</v>
      </c>
      <c r="L18" s="104">
        <f t="shared" si="2"/>
        <v>0</v>
      </c>
      <c r="M18" s="105">
        <f t="shared" si="3"/>
        <v>0</v>
      </c>
      <c r="N18" s="104">
        <f t="shared" si="4"/>
        <v>0</v>
      </c>
      <c r="O18" s="104">
        <f t="shared" si="5"/>
        <v>0</v>
      </c>
    </row>
    <row r="19" spans="1:17" ht="38.25" x14ac:dyDescent="0.2">
      <c r="A19" s="65" t="s">
        <v>65</v>
      </c>
      <c r="B19" s="122" t="s">
        <v>189</v>
      </c>
      <c r="C19" s="99" t="s">
        <v>57</v>
      </c>
      <c r="D19" s="173">
        <v>351</v>
      </c>
      <c r="E19" s="120"/>
      <c r="F19" s="106"/>
      <c r="G19" s="105"/>
      <c r="H19" s="119">
        <v>0</v>
      </c>
      <c r="I19" s="105"/>
      <c r="J19" s="104">
        <f t="shared" si="0"/>
        <v>0</v>
      </c>
      <c r="K19" s="105">
        <f t="shared" si="1"/>
        <v>0</v>
      </c>
      <c r="L19" s="104">
        <f t="shared" si="2"/>
        <v>0</v>
      </c>
      <c r="M19" s="105">
        <f t="shared" si="3"/>
        <v>0</v>
      </c>
      <c r="N19" s="104">
        <f t="shared" si="4"/>
        <v>0</v>
      </c>
      <c r="O19" s="104">
        <f t="shared" si="5"/>
        <v>0</v>
      </c>
    </row>
    <row r="20" spans="1:17" x14ac:dyDescent="0.2">
      <c r="A20" s="65" t="s">
        <v>64</v>
      </c>
      <c r="B20" s="197" t="s">
        <v>200</v>
      </c>
      <c r="C20" s="99" t="s">
        <v>39</v>
      </c>
      <c r="D20" s="173">
        <v>1</v>
      </c>
      <c r="E20" s="120"/>
      <c r="F20" s="106"/>
      <c r="G20" s="105"/>
      <c r="H20" s="119">
        <v>0</v>
      </c>
      <c r="I20" s="105"/>
      <c r="J20" s="104">
        <f t="shared" si="0"/>
        <v>0</v>
      </c>
      <c r="K20" s="105">
        <f t="shared" si="1"/>
        <v>0</v>
      </c>
      <c r="L20" s="104">
        <f t="shared" si="2"/>
        <v>0</v>
      </c>
      <c r="M20" s="105">
        <f t="shared" si="3"/>
        <v>0</v>
      </c>
      <c r="N20" s="104">
        <f t="shared" si="4"/>
        <v>0</v>
      </c>
      <c r="O20" s="104">
        <f t="shared" si="5"/>
        <v>0</v>
      </c>
      <c r="Q20" s="1">
        <v>0.34</v>
      </c>
    </row>
    <row r="21" spans="1:17" x14ac:dyDescent="0.2">
      <c r="A21" s="65" t="s">
        <v>63</v>
      </c>
      <c r="B21" s="197" t="s">
        <v>201</v>
      </c>
      <c r="C21" s="99" t="s">
        <v>39</v>
      </c>
      <c r="D21" s="173">
        <v>1</v>
      </c>
      <c r="E21" s="120"/>
      <c r="F21" s="106"/>
      <c r="G21" s="105"/>
      <c r="H21" s="119">
        <v>0</v>
      </c>
      <c r="I21" s="105"/>
      <c r="J21" s="104">
        <f t="shared" si="0"/>
        <v>0</v>
      </c>
      <c r="K21" s="105">
        <f t="shared" si="1"/>
        <v>0</v>
      </c>
      <c r="L21" s="104">
        <f t="shared" si="2"/>
        <v>0</v>
      </c>
      <c r="M21" s="105">
        <f t="shared" si="3"/>
        <v>0</v>
      </c>
      <c r="N21" s="104">
        <f t="shared" si="4"/>
        <v>0</v>
      </c>
      <c r="O21" s="104">
        <f t="shared" si="5"/>
        <v>0</v>
      </c>
      <c r="Q21" s="1">
        <v>0.42</v>
      </c>
    </row>
    <row r="22" spans="1:17" s="102" customFormat="1" x14ac:dyDescent="0.2">
      <c r="A22" s="118">
        <v>3</v>
      </c>
      <c r="B22" s="117" t="s">
        <v>62</v>
      </c>
      <c r="C22" s="116"/>
      <c r="D22" s="115"/>
      <c r="E22" s="114"/>
      <c r="F22" s="112"/>
      <c r="G22" s="113"/>
      <c r="H22" s="112"/>
      <c r="I22" s="113"/>
      <c r="J22" s="112"/>
      <c r="K22" s="113"/>
      <c r="L22" s="112"/>
      <c r="M22" s="113"/>
      <c r="N22" s="112"/>
      <c r="O22" s="112"/>
    </row>
    <row r="23" spans="1:17" s="123" customFormat="1" ht="14.25" x14ac:dyDescent="0.2">
      <c r="A23" s="125" t="s">
        <v>61</v>
      </c>
      <c r="B23" s="108" t="s">
        <v>60</v>
      </c>
      <c r="C23" s="99" t="s">
        <v>57</v>
      </c>
      <c r="D23" s="124">
        <v>125</v>
      </c>
      <c r="E23" s="120"/>
      <c r="F23" s="106"/>
      <c r="G23" s="105"/>
      <c r="H23" s="119">
        <v>0</v>
      </c>
      <c r="I23" s="105"/>
      <c r="J23" s="104">
        <f>SUM(G23:I23)</f>
        <v>0</v>
      </c>
      <c r="K23" s="105">
        <f>ROUND(D23*E23,2)</f>
        <v>0</v>
      </c>
      <c r="L23" s="104">
        <f>ROUND(D23*G23,2)</f>
        <v>0</v>
      </c>
      <c r="M23" s="105">
        <f>ROUND(D23*H23,2)</f>
        <v>0</v>
      </c>
      <c r="N23" s="104">
        <f>ROUND(I23*D23,2)</f>
        <v>0</v>
      </c>
      <c r="O23" s="104">
        <f>SUM(L23:N23)</f>
        <v>0</v>
      </c>
      <c r="Q23" s="123">
        <v>2.9</v>
      </c>
    </row>
    <row r="24" spans="1:17" s="123" customFormat="1" ht="25.5" x14ac:dyDescent="0.2">
      <c r="A24" s="125" t="s">
        <v>59</v>
      </c>
      <c r="B24" s="108" t="s">
        <v>58</v>
      </c>
      <c r="C24" s="99" t="s">
        <v>57</v>
      </c>
      <c r="D24" s="124">
        <v>20</v>
      </c>
      <c r="E24" s="120"/>
      <c r="F24" s="106"/>
      <c r="G24" s="105"/>
      <c r="H24" s="119">
        <v>0</v>
      </c>
      <c r="I24" s="105"/>
      <c r="J24" s="104">
        <f>SUM(G24:I24)</f>
        <v>0</v>
      </c>
      <c r="K24" s="105">
        <f>ROUND(D24*E24,2)</f>
        <v>0</v>
      </c>
      <c r="L24" s="104">
        <f>ROUND(D24*G24,2)</f>
        <v>0</v>
      </c>
      <c r="M24" s="105">
        <f>ROUND(D24*H24,2)</f>
        <v>0</v>
      </c>
      <c r="N24" s="104">
        <f>ROUND(I24*D24,2)</f>
        <v>0</v>
      </c>
      <c r="O24" s="104">
        <f>SUM(L24:N24)</f>
        <v>0</v>
      </c>
    </row>
    <row r="25" spans="1:17" s="102" customFormat="1" x14ac:dyDescent="0.2">
      <c r="A25" s="118">
        <v>4</v>
      </c>
      <c r="B25" s="117" t="s">
        <v>56</v>
      </c>
      <c r="C25" s="116"/>
      <c r="D25" s="115"/>
      <c r="E25" s="114"/>
      <c r="F25" s="112"/>
      <c r="G25" s="113"/>
      <c r="H25" s="112"/>
      <c r="I25" s="113"/>
      <c r="J25" s="112"/>
      <c r="K25" s="113"/>
      <c r="L25" s="112"/>
      <c r="M25" s="113"/>
      <c r="N25" s="112"/>
      <c r="O25" s="112"/>
    </row>
    <row r="26" spans="1:17" ht="25.5" x14ac:dyDescent="0.2">
      <c r="A26" s="65" t="s">
        <v>55</v>
      </c>
      <c r="B26" s="122" t="s">
        <v>54</v>
      </c>
      <c r="C26" s="99" t="s">
        <v>39</v>
      </c>
      <c r="D26" s="173">
        <v>1</v>
      </c>
      <c r="E26" s="120"/>
      <c r="F26" s="106"/>
      <c r="G26" s="105"/>
      <c r="H26" s="119">
        <v>0</v>
      </c>
      <c r="I26" s="105"/>
      <c r="J26" s="104">
        <f>SUM(G26:I26)</f>
        <v>0</v>
      </c>
      <c r="K26" s="105">
        <f>ROUND(D26*E26,2)</f>
        <v>0</v>
      </c>
      <c r="L26" s="104">
        <f>ROUND(D26*G26,2)</f>
        <v>0</v>
      </c>
      <c r="M26" s="105">
        <f>ROUND(D26*H26,2)</f>
        <v>0</v>
      </c>
      <c r="N26" s="104">
        <f>ROUND(I26*D26,2)</f>
        <v>0</v>
      </c>
      <c r="O26" s="104">
        <f>SUM(L26:N26)</f>
        <v>0</v>
      </c>
    </row>
    <row r="27" spans="1:17" ht="25.5" x14ac:dyDescent="0.2">
      <c r="A27" s="65" t="s">
        <v>53</v>
      </c>
      <c r="B27" s="122" t="s">
        <v>52</v>
      </c>
      <c r="C27" s="99" t="s">
        <v>39</v>
      </c>
      <c r="D27" s="173">
        <v>2</v>
      </c>
      <c r="E27" s="120"/>
      <c r="F27" s="106"/>
      <c r="G27" s="105"/>
      <c r="H27" s="119">
        <v>0</v>
      </c>
      <c r="I27" s="105"/>
      <c r="J27" s="104">
        <f>SUM(G27:I27)</f>
        <v>0</v>
      </c>
      <c r="K27" s="105">
        <f>ROUND(D27*E27,2)</f>
        <v>0</v>
      </c>
      <c r="L27" s="104">
        <f>ROUND(D27*G27,2)</f>
        <v>0</v>
      </c>
      <c r="M27" s="105">
        <f>ROUND(D27*H27,2)</f>
        <v>0</v>
      </c>
      <c r="N27" s="104">
        <f>ROUND(I27*D27,2)</f>
        <v>0</v>
      </c>
      <c r="O27" s="104">
        <f>SUM(L27:N27)</f>
        <v>0</v>
      </c>
    </row>
    <row r="28" spans="1:17" ht="25.5" x14ac:dyDescent="0.2">
      <c r="A28" s="65" t="s">
        <v>51</v>
      </c>
      <c r="B28" s="122" t="s">
        <v>50</v>
      </c>
      <c r="C28" s="99" t="s">
        <v>39</v>
      </c>
      <c r="D28" s="173">
        <v>2</v>
      </c>
      <c r="E28" s="120"/>
      <c r="F28" s="106"/>
      <c r="G28" s="105"/>
      <c r="H28" s="119">
        <v>0</v>
      </c>
      <c r="I28" s="105"/>
      <c r="J28" s="104">
        <f>SUM(G28:I28)</f>
        <v>0</v>
      </c>
      <c r="K28" s="105">
        <f>ROUND(D28*E28,2)</f>
        <v>0</v>
      </c>
      <c r="L28" s="104">
        <f>ROUND(D28*G28,2)</f>
        <v>0</v>
      </c>
      <c r="M28" s="105">
        <f>ROUND(D28*H28,2)</f>
        <v>0</v>
      </c>
      <c r="N28" s="104">
        <f>ROUND(I28*D28,2)</f>
        <v>0</v>
      </c>
      <c r="O28" s="104">
        <f>SUM(L28:N28)</f>
        <v>0</v>
      </c>
    </row>
    <row r="29" spans="1:17" ht="25.5" x14ac:dyDescent="0.2">
      <c r="A29" s="65" t="s">
        <v>49</v>
      </c>
      <c r="B29" s="122" t="s">
        <v>48</v>
      </c>
      <c r="C29" s="99" t="s">
        <v>39</v>
      </c>
      <c r="D29" s="173">
        <v>6</v>
      </c>
      <c r="E29" s="120"/>
      <c r="F29" s="106"/>
      <c r="G29" s="105"/>
      <c r="H29" s="119">
        <v>0</v>
      </c>
      <c r="I29" s="105"/>
      <c r="J29" s="104">
        <f>SUM(G29:I29)</f>
        <v>0</v>
      </c>
      <c r="K29" s="105">
        <f>ROUND(D29*E29,2)</f>
        <v>0</v>
      </c>
      <c r="L29" s="104">
        <f>ROUND(D29*G29,2)</f>
        <v>0</v>
      </c>
      <c r="M29" s="105">
        <f>ROUND(D29*H29,2)</f>
        <v>0</v>
      </c>
      <c r="N29" s="104">
        <f>ROUND(I29*D29,2)</f>
        <v>0</v>
      </c>
      <c r="O29" s="104">
        <f>SUM(L29:N29)</f>
        <v>0</v>
      </c>
    </row>
    <row r="30" spans="1:17" ht="25.5" x14ac:dyDescent="0.2">
      <c r="A30" s="65" t="s">
        <v>47</v>
      </c>
      <c r="B30" s="122" t="s">
        <v>46</v>
      </c>
      <c r="C30" s="99" t="s">
        <v>39</v>
      </c>
      <c r="D30" s="173">
        <v>6</v>
      </c>
      <c r="E30" s="120"/>
      <c r="F30" s="106"/>
      <c r="G30" s="105"/>
      <c r="H30" s="119">
        <v>0</v>
      </c>
      <c r="I30" s="105"/>
      <c r="J30" s="104">
        <f>SUM(G30:I30)</f>
        <v>0</v>
      </c>
      <c r="K30" s="105">
        <f>ROUND(D30*E30,2)</f>
        <v>0</v>
      </c>
      <c r="L30" s="104">
        <f>ROUND(D30*G30,2)</f>
        <v>0</v>
      </c>
      <c r="M30" s="105">
        <f>ROUND(D30*H30,2)</f>
        <v>0</v>
      </c>
      <c r="N30" s="104">
        <f>ROUND(I30*D30,2)</f>
        <v>0</v>
      </c>
      <c r="O30" s="104">
        <f>SUM(L30:N30)</f>
        <v>0</v>
      </c>
    </row>
    <row r="31" spans="1:17" s="102" customFormat="1" ht="25.5" x14ac:dyDescent="0.2">
      <c r="A31" s="118">
        <v>5</v>
      </c>
      <c r="B31" s="117" t="s">
        <v>45</v>
      </c>
      <c r="C31" s="116"/>
      <c r="D31" s="115"/>
      <c r="E31" s="114"/>
      <c r="F31" s="112"/>
      <c r="G31" s="113"/>
      <c r="H31" s="112"/>
      <c r="I31" s="113"/>
      <c r="J31" s="112"/>
      <c r="K31" s="113"/>
      <c r="L31" s="112"/>
      <c r="M31" s="113"/>
      <c r="N31" s="112"/>
      <c r="O31" s="112"/>
    </row>
    <row r="32" spans="1:17" s="102" customFormat="1" ht="14.25" x14ac:dyDescent="0.2">
      <c r="A32" s="109" t="s">
        <v>44</v>
      </c>
      <c r="B32" s="108" t="s">
        <v>43</v>
      </c>
      <c r="C32" s="111" t="s">
        <v>42</v>
      </c>
      <c r="D32" s="196"/>
      <c r="E32" s="110"/>
      <c r="F32" s="106"/>
      <c r="G32" s="105"/>
      <c r="H32" s="104">
        <v>0</v>
      </c>
      <c r="I32" s="105"/>
      <c r="J32" s="104">
        <f>SUM(G32:I32)</f>
        <v>0</v>
      </c>
      <c r="K32" s="105">
        <f>D32*E32</f>
        <v>0</v>
      </c>
      <c r="L32" s="104">
        <f>D32*G32</f>
        <v>0</v>
      </c>
      <c r="M32" s="105">
        <v>0</v>
      </c>
      <c r="N32" s="104">
        <v>0</v>
      </c>
      <c r="O32" s="104">
        <f>SUM(L32:N32)</f>
        <v>0</v>
      </c>
      <c r="Q32" s="102">
        <f>SUM(Q16:Q31)</f>
        <v>8.81</v>
      </c>
    </row>
    <row r="33" spans="1:17" s="102" customFormat="1" x14ac:dyDescent="0.2">
      <c r="A33" s="109" t="s">
        <v>41</v>
      </c>
      <c r="B33" s="108" t="s">
        <v>40</v>
      </c>
      <c r="C33" s="99" t="s">
        <v>39</v>
      </c>
      <c r="D33" s="196"/>
      <c r="E33" s="107"/>
      <c r="F33" s="106"/>
      <c r="G33" s="105"/>
      <c r="H33" s="104"/>
      <c r="I33" s="105"/>
      <c r="J33" s="104">
        <f>SUM(G33:I33)</f>
        <v>0</v>
      </c>
      <c r="K33" s="105">
        <f>D33*E33</f>
        <v>0</v>
      </c>
      <c r="L33" s="104">
        <f>D33*G33</f>
        <v>0</v>
      </c>
      <c r="M33" s="105">
        <f>D33*H33</f>
        <v>0</v>
      </c>
      <c r="N33" s="104">
        <f>I33*D33</f>
        <v>0</v>
      </c>
      <c r="O33" s="104">
        <f>SUM(L33:N33)</f>
        <v>0</v>
      </c>
      <c r="Q33" s="103">
        <f>Q32*1.3</f>
        <v>11.453000000000001</v>
      </c>
    </row>
    <row r="34" spans="1:17" s="94" customFormat="1" x14ac:dyDescent="0.2">
      <c r="A34" s="101"/>
      <c r="B34" s="100"/>
      <c r="C34" s="99"/>
      <c r="D34" s="98"/>
      <c r="E34" s="97"/>
      <c r="F34" s="95"/>
      <c r="G34" s="96"/>
      <c r="H34" s="95"/>
      <c r="I34" s="96"/>
      <c r="J34" s="95"/>
      <c r="K34" s="96"/>
      <c r="L34" s="95"/>
      <c r="M34" s="96"/>
      <c r="N34" s="95"/>
      <c r="O34" s="95"/>
    </row>
    <row r="35" spans="1:17" s="86" customFormat="1" x14ac:dyDescent="0.2">
      <c r="A35" s="92"/>
      <c r="B35" s="43" t="s">
        <v>3</v>
      </c>
      <c r="C35" s="93"/>
      <c r="D35" s="92"/>
      <c r="E35" s="91"/>
      <c r="F35" s="90"/>
      <c r="G35" s="89"/>
      <c r="H35" s="88"/>
      <c r="I35" s="89"/>
      <c r="J35" s="88"/>
      <c r="K35" s="89">
        <f>SUM(K10:K34)</f>
        <v>0</v>
      </c>
      <c r="L35" s="88">
        <f>SUM(L10:L34)</f>
        <v>0</v>
      </c>
      <c r="M35" s="89">
        <f>SUM(M10:M34)</f>
        <v>0</v>
      </c>
      <c r="N35" s="88">
        <f>SUM(N10:N34)</f>
        <v>0</v>
      </c>
      <c r="O35" s="87">
        <f>SUM(O10:O34)</f>
        <v>0</v>
      </c>
    </row>
    <row r="36" spans="1:17" x14ac:dyDescent="0.2">
      <c r="J36" s="81" t="s">
        <v>38</v>
      </c>
      <c r="K36" s="85"/>
      <c r="L36" s="85"/>
      <c r="M36" s="85">
        <v>0</v>
      </c>
      <c r="N36" s="85"/>
      <c r="O36" s="84">
        <f>M36</f>
        <v>0</v>
      </c>
    </row>
    <row r="37" spans="1:17" x14ac:dyDescent="0.2">
      <c r="J37" s="81" t="s">
        <v>37</v>
      </c>
      <c r="K37" s="83">
        <f>SUM(K35:K36)</f>
        <v>0</v>
      </c>
      <c r="L37" s="83">
        <f>SUM(L35:L36)</f>
        <v>0</v>
      </c>
      <c r="M37" s="83">
        <f>SUM(M35:M36)</f>
        <v>0</v>
      </c>
      <c r="N37" s="83">
        <f>SUM(N35:N36)</f>
        <v>0</v>
      </c>
      <c r="O37" s="82">
        <f>SUM(O35:O36)</f>
        <v>0</v>
      </c>
    </row>
    <row r="38" spans="1:17" x14ac:dyDescent="0.2">
      <c r="J38" s="81"/>
      <c r="K38" s="80"/>
      <c r="L38" s="80"/>
      <c r="M38" s="80"/>
      <c r="N38" s="80"/>
      <c r="O38" s="79"/>
    </row>
    <row r="39" spans="1:17" x14ac:dyDescent="0.2">
      <c r="B39" s="39" t="s">
        <v>0</v>
      </c>
      <c r="E39" s="5"/>
    </row>
    <row r="40" spans="1:17" x14ac:dyDescent="0.2">
      <c r="E40" s="5"/>
    </row>
    <row r="41" spans="1:17" x14ac:dyDescent="0.2">
      <c r="B41" s="39" t="s">
        <v>16</v>
      </c>
      <c r="E41" s="5"/>
    </row>
    <row r="42" spans="1:17" x14ac:dyDescent="0.2">
      <c r="E42" s="5"/>
    </row>
  </sheetData>
  <mergeCells count="6">
    <mergeCell ref="K7:O7"/>
    <mergeCell ref="E7:J7"/>
    <mergeCell ref="A7:A8"/>
    <mergeCell ref="C7:C8"/>
    <mergeCell ref="D7:D8"/>
    <mergeCell ref="B7:B8"/>
  </mergeCells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1-1
&amp;"Arial,Bold"&amp;UDEMONTĀŽAS DARBI.</oddHeader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79"/>
  <sheetViews>
    <sheetView topLeftCell="A61" zoomScaleNormal="100" workbookViewId="0">
      <selection activeCell="B23" sqref="B23"/>
    </sheetView>
  </sheetViews>
  <sheetFormatPr defaultRowHeight="12.75" x14ac:dyDescent="0.2"/>
  <cols>
    <col min="1" max="1" width="5.7109375" style="4" customWidth="1"/>
    <col min="2" max="2" width="39.5703125" style="3" customWidth="1"/>
    <col min="3" max="3" width="4.7109375" style="2" customWidth="1"/>
    <col min="4" max="4" width="6.85546875" style="4" customWidth="1"/>
    <col min="5" max="5" width="6.28515625" style="4" customWidth="1"/>
    <col min="6" max="6" width="6.5703125" style="38" customWidth="1"/>
    <col min="7" max="7" width="6.42578125" style="37" customWidth="1"/>
    <col min="8" max="8" width="7.42578125" style="37" customWidth="1"/>
    <col min="9" max="9" width="6.28515625" style="37" customWidth="1"/>
    <col min="10" max="10" width="7.42578125" style="37" customWidth="1"/>
    <col min="11" max="12" width="8.42578125" style="37" customWidth="1"/>
    <col min="13" max="13" width="9.5703125" style="37" customWidth="1"/>
    <col min="14" max="14" width="8.42578125" style="37" customWidth="1"/>
    <col min="15" max="15" width="9.42578125" style="1" customWidth="1"/>
    <col min="16" max="16384" width="9.140625" style="1"/>
  </cols>
  <sheetData>
    <row r="1" spans="1:16" ht="14.25" x14ac:dyDescent="0.2">
      <c r="A1" s="143" t="s">
        <v>14</v>
      </c>
      <c r="B1" s="140"/>
      <c r="C1" s="78" t="s">
        <v>5</v>
      </c>
      <c r="D1" s="138"/>
      <c r="E1" s="138"/>
      <c r="F1" s="137"/>
      <c r="G1" s="136"/>
      <c r="H1" s="136"/>
      <c r="I1" s="136"/>
      <c r="J1" s="136"/>
      <c r="K1" s="136"/>
      <c r="L1" s="136"/>
      <c r="M1" s="136"/>
      <c r="N1" s="136"/>
      <c r="O1" s="135"/>
    </row>
    <row r="2" spans="1:16" ht="15" x14ac:dyDescent="0.2">
      <c r="A2" s="143" t="s">
        <v>36</v>
      </c>
      <c r="B2" s="140"/>
      <c r="C2" s="36" t="s">
        <v>13</v>
      </c>
      <c r="D2" s="138"/>
      <c r="E2" s="138"/>
      <c r="F2" s="137"/>
      <c r="G2" s="136"/>
      <c r="H2" s="136"/>
      <c r="I2" s="136"/>
      <c r="J2" s="136"/>
      <c r="K2" s="136"/>
      <c r="L2" s="136"/>
      <c r="M2" s="136"/>
      <c r="N2" s="136"/>
      <c r="O2" s="135"/>
    </row>
    <row r="3" spans="1:16" ht="15" x14ac:dyDescent="0.2">
      <c r="A3" s="143" t="s">
        <v>35</v>
      </c>
      <c r="B3" s="140"/>
      <c r="C3" s="36" t="s">
        <v>11</v>
      </c>
      <c r="D3" s="138"/>
      <c r="E3" s="138"/>
      <c r="F3" s="137"/>
      <c r="G3" s="136"/>
      <c r="H3" s="136"/>
      <c r="I3" s="136"/>
      <c r="J3" s="136"/>
      <c r="K3" s="136"/>
      <c r="L3" s="136"/>
      <c r="M3" s="136"/>
      <c r="N3" s="136"/>
      <c r="O3" s="135"/>
    </row>
    <row r="4" spans="1:16" ht="14.25" x14ac:dyDescent="0.2">
      <c r="A4" s="143" t="s">
        <v>10</v>
      </c>
      <c r="B4" s="140"/>
      <c r="C4" s="144"/>
      <c r="D4" s="138"/>
      <c r="E4" s="138"/>
      <c r="F4" s="137"/>
      <c r="G4" s="136"/>
      <c r="H4" s="136"/>
      <c r="I4" s="136"/>
      <c r="J4" s="136"/>
      <c r="K4" s="136"/>
      <c r="L4" s="136"/>
      <c r="M4" s="136"/>
      <c r="N4" s="136"/>
      <c r="O4" s="135"/>
    </row>
    <row r="5" spans="1:16" ht="14.25" x14ac:dyDescent="0.2">
      <c r="A5" s="143" t="s">
        <v>178</v>
      </c>
      <c r="B5" s="140"/>
      <c r="C5" s="139"/>
      <c r="D5" s="138"/>
      <c r="E5" s="138"/>
      <c r="F5" s="137"/>
      <c r="G5" s="136"/>
      <c r="H5" s="136"/>
      <c r="I5" s="136"/>
      <c r="J5" s="136"/>
      <c r="K5" s="136"/>
      <c r="L5" s="136"/>
      <c r="M5" s="136"/>
      <c r="N5" s="142" t="s">
        <v>87</v>
      </c>
      <c r="O5" s="141">
        <f>O74</f>
        <v>0</v>
      </c>
    </row>
    <row r="6" spans="1:16" ht="14.25" x14ac:dyDescent="0.2">
      <c r="A6" s="34" t="s">
        <v>179</v>
      </c>
      <c r="B6" s="140"/>
      <c r="C6" s="139"/>
      <c r="D6" s="138"/>
      <c r="E6" s="138"/>
      <c r="F6" s="137"/>
      <c r="G6" s="136"/>
      <c r="H6" s="136"/>
      <c r="I6" s="136"/>
      <c r="J6" s="136"/>
      <c r="K6" s="136"/>
      <c r="L6" s="136"/>
      <c r="M6" s="136"/>
      <c r="N6" s="136"/>
      <c r="O6" s="135"/>
    </row>
    <row r="7" spans="1:16" ht="20.25" customHeight="1" x14ac:dyDescent="0.2">
      <c r="A7" s="199" t="s">
        <v>9</v>
      </c>
      <c r="B7" s="214" t="s">
        <v>86</v>
      </c>
      <c r="C7" s="212" t="s">
        <v>85</v>
      </c>
      <c r="D7" s="199" t="s">
        <v>84</v>
      </c>
      <c r="E7" s="209" t="s">
        <v>83</v>
      </c>
      <c r="F7" s="209"/>
      <c r="G7" s="209"/>
      <c r="H7" s="209"/>
      <c r="I7" s="209"/>
      <c r="J7" s="211"/>
      <c r="K7" s="210" t="s">
        <v>82</v>
      </c>
      <c r="L7" s="209"/>
      <c r="M7" s="209"/>
      <c r="N7" s="209"/>
      <c r="O7" s="211"/>
      <c r="P7" s="32"/>
    </row>
    <row r="8" spans="1:16" ht="78.75" customHeight="1" x14ac:dyDescent="0.2">
      <c r="A8" s="200"/>
      <c r="B8" s="215"/>
      <c r="C8" s="213"/>
      <c r="D8" s="200"/>
      <c r="E8" s="134" t="s">
        <v>81</v>
      </c>
      <c r="F8" s="134" t="s">
        <v>80</v>
      </c>
      <c r="G8" s="133" t="s">
        <v>78</v>
      </c>
      <c r="H8" s="133" t="s">
        <v>77</v>
      </c>
      <c r="I8" s="133" t="s">
        <v>76</v>
      </c>
      <c r="J8" s="133" t="s">
        <v>79</v>
      </c>
      <c r="K8" s="133" t="s">
        <v>28</v>
      </c>
      <c r="L8" s="133" t="s">
        <v>78</v>
      </c>
      <c r="M8" s="133" t="s">
        <v>77</v>
      </c>
      <c r="N8" s="133" t="s">
        <v>76</v>
      </c>
      <c r="O8" s="133" t="s">
        <v>75</v>
      </c>
    </row>
    <row r="9" spans="1:16" x14ac:dyDescent="0.2">
      <c r="A9" s="132"/>
      <c r="B9" s="131"/>
      <c r="C9" s="130"/>
      <c r="D9" s="73"/>
      <c r="E9" s="129"/>
      <c r="F9" s="69"/>
      <c r="G9" s="128"/>
      <c r="H9" s="67"/>
      <c r="I9" s="128"/>
      <c r="J9" s="67"/>
      <c r="K9" s="128"/>
      <c r="L9" s="67"/>
      <c r="M9" s="128"/>
      <c r="N9" s="67"/>
      <c r="O9" s="127"/>
    </row>
    <row r="10" spans="1:16" s="102" customFormat="1" x14ac:dyDescent="0.2">
      <c r="A10" s="118">
        <v>1</v>
      </c>
      <c r="B10" s="117" t="s">
        <v>74</v>
      </c>
      <c r="C10" s="116"/>
      <c r="D10" s="126"/>
      <c r="E10" s="114"/>
      <c r="F10" s="112"/>
      <c r="G10" s="113"/>
      <c r="H10" s="112"/>
      <c r="I10" s="113"/>
      <c r="J10" s="112"/>
      <c r="K10" s="113"/>
      <c r="L10" s="112"/>
      <c r="M10" s="113"/>
      <c r="N10" s="112"/>
      <c r="O10" s="112"/>
    </row>
    <row r="11" spans="1:16" s="123" customFormat="1" ht="14.25" x14ac:dyDescent="0.2">
      <c r="A11" s="125" t="s">
        <v>73</v>
      </c>
      <c r="B11" s="108" t="s">
        <v>191</v>
      </c>
      <c r="C11" s="99" t="s">
        <v>194</v>
      </c>
      <c r="D11" s="124">
        <v>40</v>
      </c>
      <c r="E11" s="110"/>
      <c r="F11" s="104"/>
      <c r="G11" s="105"/>
      <c r="H11" s="119"/>
      <c r="I11" s="105"/>
      <c r="J11" s="104">
        <f>SUM(G11:I11)</f>
        <v>0</v>
      </c>
      <c r="K11" s="105">
        <f>ROUND(D11*E11,2)</f>
        <v>0</v>
      </c>
      <c r="L11" s="104">
        <f>ROUND(D11*G11,2)</f>
        <v>0</v>
      </c>
      <c r="M11" s="105">
        <f>ROUND(D11*H11,2)</f>
        <v>0</v>
      </c>
      <c r="N11" s="104">
        <f>ROUND(I11*D11,2)</f>
        <v>0</v>
      </c>
      <c r="O11" s="104">
        <f>SUM(L11:N11)</f>
        <v>0</v>
      </c>
    </row>
    <row r="12" spans="1:16" s="123" customFormat="1" ht="25.5" x14ac:dyDescent="0.2">
      <c r="A12" s="125" t="s">
        <v>166</v>
      </c>
      <c r="B12" s="108" t="s">
        <v>167</v>
      </c>
      <c r="C12" s="99" t="s">
        <v>57</v>
      </c>
      <c r="D12" s="124">
        <v>100</v>
      </c>
      <c r="E12" s="120"/>
      <c r="F12" s="106"/>
      <c r="G12" s="105"/>
      <c r="H12" s="119"/>
      <c r="I12" s="105"/>
      <c r="J12" s="104">
        <f>SUM(G12:I12)</f>
        <v>0</v>
      </c>
      <c r="K12" s="105">
        <f>ROUND(D12*E12,2)</f>
        <v>0</v>
      </c>
      <c r="L12" s="104">
        <f>ROUND(D12*G12,2)</f>
        <v>0</v>
      </c>
      <c r="M12" s="105">
        <f>ROUND(D12*H12,2)</f>
        <v>0</v>
      </c>
      <c r="N12" s="104">
        <f>ROUND(I12*D12,2)</f>
        <v>0</v>
      </c>
      <c r="O12" s="104">
        <f>SUM(L12:N12)</f>
        <v>0</v>
      </c>
    </row>
    <row r="13" spans="1:16" s="123" customFormat="1" ht="14.25" x14ac:dyDescent="0.2">
      <c r="A13" s="125" t="s">
        <v>165</v>
      </c>
      <c r="B13" s="108" t="s">
        <v>143</v>
      </c>
      <c r="C13" s="99" t="s">
        <v>57</v>
      </c>
      <c r="D13" s="124">
        <f>D12</f>
        <v>100</v>
      </c>
      <c r="E13" s="120"/>
      <c r="F13" s="106"/>
      <c r="G13" s="105"/>
      <c r="H13" s="119"/>
      <c r="I13" s="105"/>
      <c r="J13" s="104">
        <f>SUM(G13:I13)</f>
        <v>0</v>
      </c>
      <c r="K13" s="105">
        <f>ROUND(D13*E13,2)</f>
        <v>0</v>
      </c>
      <c r="L13" s="104">
        <f>ROUND(D13*G13,2)</f>
        <v>0</v>
      </c>
      <c r="M13" s="105">
        <f>ROUND(D13*H13,2)</f>
        <v>0</v>
      </c>
      <c r="N13" s="104">
        <f>ROUND(I13*D13,2)</f>
        <v>0</v>
      </c>
      <c r="O13" s="104">
        <f>SUM(L13:N13)</f>
        <v>0</v>
      </c>
    </row>
    <row r="14" spans="1:16" s="123" customFormat="1" ht="25.5" x14ac:dyDescent="0.2">
      <c r="A14" s="125" t="s">
        <v>163</v>
      </c>
      <c r="B14" s="108" t="s">
        <v>164</v>
      </c>
      <c r="C14" s="99" t="s">
        <v>57</v>
      </c>
      <c r="D14" s="124">
        <f t="shared" ref="D14:D15" si="0">D13</f>
        <v>100</v>
      </c>
      <c r="E14" s="120"/>
      <c r="F14" s="106"/>
      <c r="G14" s="105"/>
      <c r="H14" s="119"/>
      <c r="I14" s="105"/>
      <c r="J14" s="104">
        <f>SUM(G14:I14)</f>
        <v>0</v>
      </c>
      <c r="K14" s="105">
        <f>ROUND(D14*E14,2)</f>
        <v>0</v>
      </c>
      <c r="L14" s="104">
        <f>ROUND(D14*G14,2)</f>
        <v>0</v>
      </c>
      <c r="M14" s="105">
        <f>ROUND(D14*H14,2)</f>
        <v>0</v>
      </c>
      <c r="N14" s="104">
        <f>ROUND(I14*D14,2)</f>
        <v>0</v>
      </c>
      <c r="O14" s="104">
        <f>SUM(L14:N14)</f>
        <v>0</v>
      </c>
    </row>
    <row r="15" spans="1:16" s="123" customFormat="1" ht="38.25" x14ac:dyDescent="0.2">
      <c r="A15" s="125" t="s">
        <v>171</v>
      </c>
      <c r="B15" s="108" t="s">
        <v>162</v>
      </c>
      <c r="C15" s="99" t="s">
        <v>57</v>
      </c>
      <c r="D15" s="124">
        <f t="shared" si="0"/>
        <v>100</v>
      </c>
      <c r="E15" s="120"/>
      <c r="F15" s="106"/>
      <c r="G15" s="105"/>
      <c r="H15" s="119"/>
      <c r="I15" s="105"/>
      <c r="J15" s="104">
        <f>SUM(G15:I15)</f>
        <v>0</v>
      </c>
      <c r="K15" s="105">
        <f>ROUND(D15*E15,2)</f>
        <v>0</v>
      </c>
      <c r="L15" s="104">
        <f>ROUND(D15*G15,2)</f>
        <v>0</v>
      </c>
      <c r="M15" s="105">
        <f>ROUND(D15*H15,2)</f>
        <v>0</v>
      </c>
      <c r="N15" s="104">
        <f>ROUND(I15*D15,2)</f>
        <v>0</v>
      </c>
      <c r="O15" s="104">
        <f>SUM(L15:N15)</f>
        <v>0</v>
      </c>
    </row>
    <row r="16" spans="1:16" s="123" customFormat="1" ht="14.25" x14ac:dyDescent="0.2">
      <c r="A16" s="125" t="s">
        <v>170</v>
      </c>
      <c r="B16" s="108" t="s">
        <v>195</v>
      </c>
      <c r="C16" s="99" t="s">
        <v>194</v>
      </c>
      <c r="D16" s="124">
        <v>40</v>
      </c>
      <c r="E16" s="110"/>
      <c r="F16" s="104"/>
      <c r="G16" s="105"/>
      <c r="H16" s="119"/>
      <c r="I16" s="105"/>
      <c r="J16" s="104">
        <f t="shared" ref="J16:J18" si="1">SUM(G16:I16)</f>
        <v>0</v>
      </c>
      <c r="K16" s="105">
        <f t="shared" ref="K16:K18" si="2">ROUND(D16*E16,2)</f>
        <v>0</v>
      </c>
      <c r="L16" s="104">
        <f t="shared" ref="L16:L18" si="3">ROUND(D16*G16,2)</f>
        <v>0</v>
      </c>
      <c r="M16" s="105">
        <f t="shared" ref="M16:M18" si="4">ROUND(D16*H16,2)</f>
        <v>0</v>
      </c>
      <c r="N16" s="104">
        <f t="shared" ref="N16:N18" si="5">ROUND(I16*D16,2)</f>
        <v>0</v>
      </c>
      <c r="O16" s="104">
        <f t="shared" ref="O16:O18" si="6">SUM(L16:N16)</f>
        <v>0</v>
      </c>
    </row>
    <row r="17" spans="1:15" s="123" customFormat="1" ht="25.5" x14ac:dyDescent="0.2">
      <c r="A17" s="125" t="s">
        <v>169</v>
      </c>
      <c r="B17" s="108" t="s">
        <v>196</v>
      </c>
      <c r="C17" s="99" t="s">
        <v>192</v>
      </c>
      <c r="D17" s="124">
        <v>22</v>
      </c>
      <c r="E17" s="110"/>
      <c r="F17" s="104"/>
      <c r="G17" s="105"/>
      <c r="H17" s="119"/>
      <c r="I17" s="105"/>
      <c r="J17" s="104">
        <f t="shared" si="1"/>
        <v>0</v>
      </c>
      <c r="K17" s="105">
        <f t="shared" si="2"/>
        <v>0</v>
      </c>
      <c r="L17" s="104">
        <f t="shared" si="3"/>
        <v>0</v>
      </c>
      <c r="M17" s="105">
        <f t="shared" si="4"/>
        <v>0</v>
      </c>
      <c r="N17" s="104">
        <f t="shared" si="5"/>
        <v>0</v>
      </c>
      <c r="O17" s="104">
        <f t="shared" si="6"/>
        <v>0</v>
      </c>
    </row>
    <row r="18" spans="1:15" s="123" customFormat="1" x14ac:dyDescent="0.2">
      <c r="A18" s="125" t="s">
        <v>168</v>
      </c>
      <c r="B18" s="108" t="s">
        <v>198</v>
      </c>
      <c r="C18" s="99" t="s">
        <v>131</v>
      </c>
      <c r="D18" s="124">
        <v>160</v>
      </c>
      <c r="E18" s="110"/>
      <c r="F18" s="104"/>
      <c r="G18" s="105"/>
      <c r="H18" s="119"/>
      <c r="I18" s="105"/>
      <c r="J18" s="104">
        <f t="shared" si="1"/>
        <v>0</v>
      </c>
      <c r="K18" s="105">
        <f t="shared" si="2"/>
        <v>0</v>
      </c>
      <c r="L18" s="104">
        <f t="shared" si="3"/>
        <v>0</v>
      </c>
      <c r="M18" s="105">
        <f t="shared" si="4"/>
        <v>0</v>
      </c>
      <c r="N18" s="104">
        <f t="shared" si="5"/>
        <v>0</v>
      </c>
      <c r="O18" s="104">
        <f t="shared" si="6"/>
        <v>0</v>
      </c>
    </row>
    <row r="19" spans="1:15" s="102" customFormat="1" x14ac:dyDescent="0.2">
      <c r="A19" s="118">
        <v>2</v>
      </c>
      <c r="B19" s="117" t="s">
        <v>72</v>
      </c>
      <c r="C19" s="99"/>
      <c r="D19" s="115"/>
      <c r="E19" s="114"/>
      <c r="F19" s="112"/>
      <c r="G19" s="113"/>
      <c r="H19" s="112"/>
      <c r="I19" s="113"/>
      <c r="J19" s="112"/>
      <c r="K19" s="113"/>
      <c r="L19" s="112"/>
      <c r="M19" s="113"/>
      <c r="N19" s="112"/>
      <c r="O19" s="112"/>
    </row>
    <row r="20" spans="1:15" s="102" customFormat="1" x14ac:dyDescent="0.2">
      <c r="A20" s="118"/>
      <c r="B20" s="166" t="s">
        <v>161</v>
      </c>
      <c r="C20" s="99"/>
      <c r="D20" s="115"/>
      <c r="E20" s="114"/>
      <c r="F20" s="112"/>
      <c r="G20" s="113"/>
      <c r="H20" s="112"/>
      <c r="I20" s="113"/>
      <c r="J20" s="112"/>
      <c r="K20" s="113"/>
      <c r="L20" s="112"/>
      <c r="M20" s="113"/>
      <c r="N20" s="112"/>
      <c r="O20" s="112"/>
    </row>
    <row r="21" spans="1:15" ht="25.5" x14ac:dyDescent="0.2">
      <c r="A21" s="65" t="s">
        <v>71</v>
      </c>
      <c r="B21" s="108" t="s">
        <v>160</v>
      </c>
      <c r="C21" s="99" t="s">
        <v>57</v>
      </c>
      <c r="D21" s="173">
        <v>468</v>
      </c>
      <c r="E21" s="120"/>
      <c r="F21" s="106"/>
      <c r="G21" s="105"/>
      <c r="H21" s="119"/>
      <c r="I21" s="105"/>
      <c r="J21" s="104">
        <f>SUM(G21:I21)</f>
        <v>0</v>
      </c>
      <c r="K21" s="105">
        <f>ROUND(D21*E21,2)</f>
        <v>0</v>
      </c>
      <c r="L21" s="104">
        <f>ROUND(D21*G21,2)</f>
        <v>0</v>
      </c>
      <c r="M21" s="105">
        <f>ROUND(D21*H21,2)</f>
        <v>0</v>
      </c>
      <c r="N21" s="104">
        <f>ROUND(I21*D21,2)</f>
        <v>0</v>
      </c>
      <c r="O21" s="104">
        <f>SUM(L21:N21)</f>
        <v>0</v>
      </c>
    </row>
    <row r="22" spans="1:15" s="123" customFormat="1" ht="14.25" x14ac:dyDescent="0.2">
      <c r="A22" s="65" t="s">
        <v>69</v>
      </c>
      <c r="B22" s="108" t="s">
        <v>143</v>
      </c>
      <c r="C22" s="99" t="s">
        <v>57</v>
      </c>
      <c r="D22" s="124">
        <f>D21</f>
        <v>468</v>
      </c>
      <c r="E22" s="120"/>
      <c r="F22" s="106"/>
      <c r="G22" s="105"/>
      <c r="H22" s="119"/>
      <c r="I22" s="105"/>
      <c r="J22" s="104">
        <f>SUM(G22:I22)</f>
        <v>0</v>
      </c>
      <c r="K22" s="105">
        <f>ROUND(D22*E22,2)</f>
        <v>0</v>
      </c>
      <c r="L22" s="104">
        <f>ROUND(D22*G22,2)</f>
        <v>0</v>
      </c>
      <c r="M22" s="105">
        <f>ROUND(D22*H22,2)</f>
        <v>0</v>
      </c>
      <c r="N22" s="104">
        <f>ROUND(I22*D22,2)</f>
        <v>0</v>
      </c>
      <c r="O22" s="104">
        <f>SUM(L22:N22)</f>
        <v>0</v>
      </c>
    </row>
    <row r="23" spans="1:15" s="123" customFormat="1" ht="51" x14ac:dyDescent="0.2">
      <c r="A23" s="65" t="s">
        <v>67</v>
      </c>
      <c r="B23" s="108" t="s">
        <v>141</v>
      </c>
      <c r="C23" s="99" t="s">
        <v>57</v>
      </c>
      <c r="D23" s="124">
        <v>458</v>
      </c>
      <c r="E23" s="120"/>
      <c r="F23" s="106"/>
      <c r="G23" s="105"/>
      <c r="H23" s="119"/>
      <c r="I23" s="105"/>
      <c r="J23" s="104">
        <f>SUM(G23:I23)</f>
        <v>0</v>
      </c>
      <c r="K23" s="105">
        <f>ROUND(D23*E23,2)</f>
        <v>0</v>
      </c>
      <c r="L23" s="104">
        <f>ROUND(D23*G23,2)</f>
        <v>0</v>
      </c>
      <c r="M23" s="105">
        <f>ROUND(D23*H23,2)</f>
        <v>0</v>
      </c>
      <c r="N23" s="104">
        <f>ROUND(I23*D23,2)</f>
        <v>0</v>
      </c>
      <c r="O23" s="104">
        <f>SUM(L23:N23)</f>
        <v>0</v>
      </c>
    </row>
    <row r="24" spans="1:15" s="123" customFormat="1" ht="38.25" x14ac:dyDescent="0.2">
      <c r="A24" s="65" t="s">
        <v>65</v>
      </c>
      <c r="B24" s="108" t="s">
        <v>159</v>
      </c>
      <c r="C24" s="99" t="s">
        <v>57</v>
      </c>
      <c r="D24" s="124">
        <v>10</v>
      </c>
      <c r="E24" s="120"/>
      <c r="F24" s="106"/>
      <c r="G24" s="105"/>
      <c r="H24" s="119"/>
      <c r="I24" s="105"/>
      <c r="J24" s="104">
        <f>SUM(G24:I24)</f>
        <v>0</v>
      </c>
      <c r="K24" s="105">
        <f>ROUND(D24*E24,2)</f>
        <v>0</v>
      </c>
      <c r="L24" s="104">
        <f>ROUND(D24*G24,2)</f>
        <v>0</v>
      </c>
      <c r="M24" s="105">
        <f>ROUND(D24*H24,2)</f>
        <v>0</v>
      </c>
      <c r="N24" s="104">
        <f>ROUND(I24*D24,2)</f>
        <v>0</v>
      </c>
      <c r="O24" s="104">
        <f>SUM(L24:N24)</f>
        <v>0</v>
      </c>
    </row>
    <row r="25" spans="1:15" s="123" customFormat="1" ht="38.25" x14ac:dyDescent="0.2">
      <c r="A25" s="65" t="s">
        <v>64</v>
      </c>
      <c r="B25" s="108" t="s">
        <v>158</v>
      </c>
      <c r="C25" s="99" t="s">
        <v>57</v>
      </c>
      <c r="D25" s="124">
        <f>D21</f>
        <v>468</v>
      </c>
      <c r="E25" s="120"/>
      <c r="F25" s="106"/>
      <c r="G25" s="105"/>
      <c r="H25" s="119"/>
      <c r="I25" s="105"/>
      <c r="J25" s="104">
        <f>SUM(G25:I25)</f>
        <v>0</v>
      </c>
      <c r="K25" s="105">
        <f>ROUND(D25*E25,2)</f>
        <v>0</v>
      </c>
      <c r="L25" s="104">
        <f>ROUND(D25*G25,2)</f>
        <v>0</v>
      </c>
      <c r="M25" s="105">
        <f>ROUND(D25*H25,2)</f>
        <v>0</v>
      </c>
      <c r="N25" s="104">
        <f>ROUND(I25*D25,2)</f>
        <v>0</v>
      </c>
      <c r="O25" s="104">
        <f>SUM(L25:N25)</f>
        <v>0</v>
      </c>
    </row>
    <row r="26" spans="1:15" s="102" customFormat="1" x14ac:dyDescent="0.2">
      <c r="A26" s="118"/>
      <c r="B26" s="166" t="s">
        <v>157</v>
      </c>
      <c r="C26" s="99"/>
      <c r="D26" s="115"/>
      <c r="E26" s="114"/>
      <c r="F26" s="112"/>
      <c r="G26" s="113"/>
      <c r="H26" s="112"/>
      <c r="I26" s="113"/>
      <c r="J26" s="112"/>
      <c r="K26" s="113"/>
      <c r="L26" s="112"/>
      <c r="M26" s="113"/>
      <c r="N26" s="112"/>
      <c r="O26" s="112"/>
    </row>
    <row r="27" spans="1:15" s="123" customFormat="1" ht="14.25" x14ac:dyDescent="0.2">
      <c r="A27" s="65" t="s">
        <v>63</v>
      </c>
      <c r="B27" s="108" t="s">
        <v>143</v>
      </c>
      <c r="C27" s="99" t="s">
        <v>57</v>
      </c>
      <c r="D27" s="124">
        <v>351</v>
      </c>
      <c r="E27" s="120"/>
      <c r="F27" s="106"/>
      <c r="G27" s="105"/>
      <c r="H27" s="119"/>
      <c r="I27" s="105"/>
      <c r="J27" s="104">
        <f t="shared" ref="J27:J33" si="7">SUM(G27:I27)</f>
        <v>0</v>
      </c>
      <c r="K27" s="105">
        <f t="shared" ref="K27:K33" si="8">ROUND(D27*E27,2)</f>
        <v>0</v>
      </c>
      <c r="L27" s="104">
        <f t="shared" ref="L27:L33" si="9">ROUND(D27*G27,2)</f>
        <v>0</v>
      </c>
      <c r="M27" s="105">
        <f t="shared" ref="M27:M33" si="10">ROUND(D27*H27,2)</f>
        <v>0</v>
      </c>
      <c r="N27" s="104">
        <f t="shared" ref="N27:N33" si="11">ROUND(I27*D27,2)</f>
        <v>0</v>
      </c>
      <c r="O27" s="104">
        <f t="shared" ref="O27:O33" si="12">SUM(L27:N27)</f>
        <v>0</v>
      </c>
    </row>
    <row r="28" spans="1:15" s="123" customFormat="1" ht="38.25" x14ac:dyDescent="0.2">
      <c r="A28" s="65" t="s">
        <v>156</v>
      </c>
      <c r="B28" s="108" t="s">
        <v>155</v>
      </c>
      <c r="C28" s="99" t="s">
        <v>57</v>
      </c>
      <c r="D28" s="124">
        <f>D27</f>
        <v>351</v>
      </c>
      <c r="E28" s="120"/>
      <c r="F28" s="106"/>
      <c r="G28" s="105"/>
      <c r="H28" s="119"/>
      <c r="I28" s="105"/>
      <c r="J28" s="104">
        <f t="shared" si="7"/>
        <v>0</v>
      </c>
      <c r="K28" s="105">
        <f t="shared" si="8"/>
        <v>0</v>
      </c>
      <c r="L28" s="104">
        <f t="shared" si="9"/>
        <v>0</v>
      </c>
      <c r="M28" s="105">
        <f t="shared" si="10"/>
        <v>0</v>
      </c>
      <c r="N28" s="104">
        <f t="shared" si="11"/>
        <v>0</v>
      </c>
      <c r="O28" s="104">
        <f t="shared" si="12"/>
        <v>0</v>
      </c>
    </row>
    <row r="29" spans="1:15" s="123" customFormat="1" ht="51" x14ac:dyDescent="0.2">
      <c r="A29" s="65" t="s">
        <v>154</v>
      </c>
      <c r="B29" s="108" t="s">
        <v>204</v>
      </c>
      <c r="C29" s="99" t="s">
        <v>57</v>
      </c>
      <c r="D29" s="124">
        <f>D27</f>
        <v>351</v>
      </c>
      <c r="E29" s="120"/>
      <c r="F29" s="106"/>
      <c r="G29" s="105"/>
      <c r="H29" s="119"/>
      <c r="I29" s="105"/>
      <c r="J29" s="104">
        <f t="shared" si="7"/>
        <v>0</v>
      </c>
      <c r="K29" s="105">
        <f t="shared" si="8"/>
        <v>0</v>
      </c>
      <c r="L29" s="104">
        <f t="shared" si="9"/>
        <v>0</v>
      </c>
      <c r="M29" s="105">
        <f t="shared" si="10"/>
        <v>0</v>
      </c>
      <c r="N29" s="104">
        <f t="shared" si="11"/>
        <v>0</v>
      </c>
      <c r="O29" s="104">
        <f t="shared" si="12"/>
        <v>0</v>
      </c>
    </row>
    <row r="30" spans="1:15" s="123" customFormat="1" ht="14.25" x14ac:dyDescent="0.2">
      <c r="A30" s="65" t="s">
        <v>153</v>
      </c>
      <c r="B30" s="108" t="s">
        <v>152</v>
      </c>
      <c r="C30" s="99" t="s">
        <v>57</v>
      </c>
      <c r="D30" s="124">
        <f>D28</f>
        <v>351</v>
      </c>
      <c r="E30" s="120"/>
      <c r="F30" s="106"/>
      <c r="G30" s="105"/>
      <c r="H30" s="119"/>
      <c r="I30" s="105"/>
      <c r="J30" s="104">
        <f t="shared" si="7"/>
        <v>0</v>
      </c>
      <c r="K30" s="105">
        <f t="shared" si="8"/>
        <v>0</v>
      </c>
      <c r="L30" s="104">
        <f t="shared" si="9"/>
        <v>0</v>
      </c>
      <c r="M30" s="105">
        <f t="shared" si="10"/>
        <v>0</v>
      </c>
      <c r="N30" s="104">
        <f t="shared" si="11"/>
        <v>0</v>
      </c>
      <c r="O30" s="104">
        <f t="shared" si="12"/>
        <v>0</v>
      </c>
    </row>
    <row r="31" spans="1:15" s="123" customFormat="1" ht="25.5" x14ac:dyDescent="0.2">
      <c r="A31" s="65" t="s">
        <v>151</v>
      </c>
      <c r="B31" s="108" t="s">
        <v>150</v>
      </c>
      <c r="C31" s="99" t="s">
        <v>57</v>
      </c>
      <c r="D31" s="124">
        <f>D29</f>
        <v>351</v>
      </c>
      <c r="E31" s="172"/>
      <c r="F31" s="106"/>
      <c r="G31" s="105"/>
      <c r="H31" s="119"/>
      <c r="I31" s="105"/>
      <c r="J31" s="104">
        <f t="shared" si="7"/>
        <v>0</v>
      </c>
      <c r="K31" s="105">
        <f t="shared" si="8"/>
        <v>0</v>
      </c>
      <c r="L31" s="104">
        <f t="shared" si="9"/>
        <v>0</v>
      </c>
      <c r="M31" s="105">
        <f t="shared" si="10"/>
        <v>0</v>
      </c>
      <c r="N31" s="104">
        <f t="shared" si="11"/>
        <v>0</v>
      </c>
      <c r="O31" s="104">
        <f t="shared" si="12"/>
        <v>0</v>
      </c>
    </row>
    <row r="32" spans="1:15" s="123" customFormat="1" ht="25.5" x14ac:dyDescent="0.2">
      <c r="A32" s="65" t="s">
        <v>149</v>
      </c>
      <c r="B32" s="108" t="s">
        <v>148</v>
      </c>
      <c r="C32" s="99" t="s">
        <v>131</v>
      </c>
      <c r="D32" s="124">
        <v>4</v>
      </c>
      <c r="E32" s="120"/>
      <c r="F32" s="106"/>
      <c r="G32" s="105"/>
      <c r="H32" s="119"/>
      <c r="I32" s="105"/>
      <c r="J32" s="104">
        <f t="shared" si="7"/>
        <v>0</v>
      </c>
      <c r="K32" s="105">
        <f t="shared" si="8"/>
        <v>0</v>
      </c>
      <c r="L32" s="104">
        <f t="shared" si="9"/>
        <v>0</v>
      </c>
      <c r="M32" s="105">
        <f t="shared" si="10"/>
        <v>0</v>
      </c>
      <c r="N32" s="104">
        <f t="shared" si="11"/>
        <v>0</v>
      </c>
      <c r="O32" s="104">
        <f t="shared" si="12"/>
        <v>0</v>
      </c>
    </row>
    <row r="33" spans="1:15" s="123" customFormat="1" ht="25.5" x14ac:dyDescent="0.2">
      <c r="A33" s="65" t="s">
        <v>147</v>
      </c>
      <c r="B33" s="108" t="s">
        <v>146</v>
      </c>
      <c r="C33" s="99" t="s">
        <v>131</v>
      </c>
      <c r="D33" s="124">
        <v>64</v>
      </c>
      <c r="E33" s="120"/>
      <c r="F33" s="106"/>
      <c r="G33" s="105"/>
      <c r="H33" s="119"/>
      <c r="I33" s="105"/>
      <c r="J33" s="104">
        <f t="shared" si="7"/>
        <v>0</v>
      </c>
      <c r="K33" s="105">
        <f t="shared" si="8"/>
        <v>0</v>
      </c>
      <c r="L33" s="104">
        <f t="shared" si="9"/>
        <v>0</v>
      </c>
      <c r="M33" s="105">
        <f t="shared" si="10"/>
        <v>0</v>
      </c>
      <c r="N33" s="104">
        <f t="shared" si="11"/>
        <v>0</v>
      </c>
      <c r="O33" s="104">
        <f t="shared" si="12"/>
        <v>0</v>
      </c>
    </row>
    <row r="34" spans="1:15" s="102" customFormat="1" ht="25.5" x14ac:dyDescent="0.2">
      <c r="A34" s="118"/>
      <c r="B34" s="166" t="s">
        <v>145</v>
      </c>
      <c r="C34" s="99"/>
      <c r="D34" s="115"/>
      <c r="E34" s="114"/>
      <c r="F34" s="112"/>
      <c r="G34" s="113"/>
      <c r="H34" s="112"/>
      <c r="I34" s="113"/>
      <c r="J34" s="112"/>
      <c r="K34" s="113"/>
      <c r="L34" s="112"/>
      <c r="M34" s="113"/>
      <c r="N34" s="112"/>
      <c r="O34" s="112"/>
    </row>
    <row r="35" spans="1:15" s="123" customFormat="1" ht="14.25" x14ac:dyDescent="0.2">
      <c r="A35" s="65" t="s">
        <v>144</v>
      </c>
      <c r="B35" s="108" t="s">
        <v>143</v>
      </c>
      <c r="C35" s="99" t="s">
        <v>57</v>
      </c>
      <c r="D35" s="124">
        <v>35</v>
      </c>
      <c r="E35" s="120"/>
      <c r="F35" s="106"/>
      <c r="G35" s="105"/>
      <c r="H35" s="119"/>
      <c r="I35" s="105"/>
      <c r="J35" s="104">
        <f>SUM(G35:I35)</f>
        <v>0</v>
      </c>
      <c r="K35" s="105">
        <f>ROUND(D35*E35,2)</f>
        <v>0</v>
      </c>
      <c r="L35" s="104">
        <f>ROUND(D35*G35,2)</f>
        <v>0</v>
      </c>
      <c r="M35" s="105">
        <f>ROUND(D35*H35,2)</f>
        <v>0</v>
      </c>
      <c r="N35" s="104">
        <f>ROUND(I35*D35,2)</f>
        <v>0</v>
      </c>
      <c r="O35" s="104">
        <f>SUM(L35:N35)</f>
        <v>0</v>
      </c>
    </row>
    <row r="36" spans="1:15" s="123" customFormat="1" ht="51" x14ac:dyDescent="0.2">
      <c r="A36" s="65" t="s">
        <v>142</v>
      </c>
      <c r="B36" s="108" t="s">
        <v>141</v>
      </c>
      <c r="C36" s="99" t="s">
        <v>57</v>
      </c>
      <c r="D36" s="124">
        <v>60</v>
      </c>
      <c r="E36" s="120"/>
      <c r="F36" s="106"/>
      <c r="G36" s="105"/>
      <c r="H36" s="119"/>
      <c r="I36" s="105"/>
      <c r="J36" s="104">
        <f>SUM(G36:I36)</f>
        <v>0</v>
      </c>
      <c r="K36" s="105">
        <f>ROUND(D36*E36,2)</f>
        <v>0</v>
      </c>
      <c r="L36" s="104">
        <f>ROUND(D36*G36,2)</f>
        <v>0</v>
      </c>
      <c r="M36" s="105">
        <f>ROUND(D36*H36,2)</f>
        <v>0</v>
      </c>
      <c r="N36" s="104">
        <f>ROUND(I36*D36,2)</f>
        <v>0</v>
      </c>
      <c r="O36" s="104">
        <f>SUM(L36:N36)</f>
        <v>0</v>
      </c>
    </row>
    <row r="37" spans="1:15" s="123" customFormat="1" ht="25.5" x14ac:dyDescent="0.2">
      <c r="A37" s="65" t="s">
        <v>140</v>
      </c>
      <c r="B37" s="108" t="s">
        <v>139</v>
      </c>
      <c r="C37" s="99" t="s">
        <v>57</v>
      </c>
      <c r="D37" s="124">
        <v>93</v>
      </c>
      <c r="E37" s="120"/>
      <c r="F37" s="106"/>
      <c r="G37" s="105"/>
      <c r="H37" s="119"/>
      <c r="I37" s="105"/>
      <c r="J37" s="104">
        <f>SUM(G37:I37)</f>
        <v>0</v>
      </c>
      <c r="K37" s="105">
        <f>ROUND(D37*E37,2)</f>
        <v>0</v>
      </c>
      <c r="L37" s="104">
        <f>ROUND(D37*G37,2)</f>
        <v>0</v>
      </c>
      <c r="M37" s="105">
        <f>ROUND(D37*H37,2)</f>
        <v>0</v>
      </c>
      <c r="N37" s="104">
        <f>ROUND(I37*D37,2)</f>
        <v>0</v>
      </c>
      <c r="O37" s="104">
        <f>SUM(L37:N37)</f>
        <v>0</v>
      </c>
    </row>
    <row r="38" spans="1:15" s="102" customFormat="1" x14ac:dyDescent="0.2">
      <c r="A38" s="118"/>
      <c r="B38" s="166" t="s">
        <v>138</v>
      </c>
      <c r="C38" s="99"/>
      <c r="D38" s="115"/>
      <c r="E38" s="114"/>
      <c r="F38" s="112"/>
      <c r="G38" s="113"/>
      <c r="H38" s="112"/>
      <c r="I38" s="113"/>
      <c r="J38" s="112"/>
      <c r="K38" s="113"/>
      <c r="L38" s="112"/>
      <c r="M38" s="113"/>
      <c r="N38" s="112"/>
      <c r="O38" s="112"/>
    </row>
    <row r="39" spans="1:15" s="123" customFormat="1" ht="38.25" x14ac:dyDescent="0.2">
      <c r="A39" s="65" t="s">
        <v>137</v>
      </c>
      <c r="B39" s="108" t="s">
        <v>136</v>
      </c>
      <c r="C39" s="99" t="s">
        <v>57</v>
      </c>
      <c r="D39" s="124">
        <v>45.5</v>
      </c>
      <c r="E39" s="120"/>
      <c r="F39" s="106"/>
      <c r="G39" s="105"/>
      <c r="H39" s="119"/>
      <c r="I39" s="105"/>
      <c r="J39" s="104">
        <f t="shared" ref="J39:J44" si="13">SUM(G39:I39)</f>
        <v>0</v>
      </c>
      <c r="K39" s="105">
        <f t="shared" ref="K39:K44" si="14">ROUND(D39*E39,2)</f>
        <v>0</v>
      </c>
      <c r="L39" s="104">
        <f t="shared" ref="L39:L44" si="15">ROUND(D39*G39,2)</f>
        <v>0</v>
      </c>
      <c r="M39" s="105">
        <f t="shared" ref="M39:M44" si="16">ROUND(D39*H39,2)</f>
        <v>0</v>
      </c>
      <c r="N39" s="104">
        <f t="shared" ref="N39:N44" si="17">ROUND(I39*D39,2)</f>
        <v>0</v>
      </c>
      <c r="O39" s="104">
        <f t="shared" ref="O39:O44" si="18">SUM(L39:N39)</f>
        <v>0</v>
      </c>
    </row>
    <row r="40" spans="1:15" s="123" customFormat="1" ht="38.25" x14ac:dyDescent="0.2">
      <c r="A40" s="65" t="s">
        <v>135</v>
      </c>
      <c r="B40" s="108" t="s">
        <v>134</v>
      </c>
      <c r="C40" s="99" t="s">
        <v>57</v>
      </c>
      <c r="D40" s="124">
        <v>12.7</v>
      </c>
      <c r="E40" s="120"/>
      <c r="F40" s="106"/>
      <c r="G40" s="105"/>
      <c r="H40" s="119"/>
      <c r="I40" s="105"/>
      <c r="J40" s="104">
        <f t="shared" si="13"/>
        <v>0</v>
      </c>
      <c r="K40" s="105">
        <f t="shared" si="14"/>
        <v>0</v>
      </c>
      <c r="L40" s="104">
        <f t="shared" si="15"/>
        <v>0</v>
      </c>
      <c r="M40" s="105">
        <f t="shared" si="16"/>
        <v>0</v>
      </c>
      <c r="N40" s="104">
        <f t="shared" si="17"/>
        <v>0</v>
      </c>
      <c r="O40" s="104">
        <f t="shared" si="18"/>
        <v>0</v>
      </c>
    </row>
    <row r="41" spans="1:15" s="123" customFormat="1" x14ac:dyDescent="0.2">
      <c r="A41" s="65" t="s">
        <v>133</v>
      </c>
      <c r="B41" s="108" t="s">
        <v>132</v>
      </c>
      <c r="C41" s="99" t="s">
        <v>131</v>
      </c>
      <c r="D41" s="124">
        <v>45</v>
      </c>
      <c r="E41" s="120"/>
      <c r="F41" s="106"/>
      <c r="G41" s="105"/>
      <c r="H41" s="119"/>
      <c r="I41" s="105"/>
      <c r="J41" s="104">
        <f t="shared" si="13"/>
        <v>0</v>
      </c>
      <c r="K41" s="105">
        <f t="shared" si="14"/>
        <v>0</v>
      </c>
      <c r="L41" s="104">
        <f t="shared" si="15"/>
        <v>0</v>
      </c>
      <c r="M41" s="105">
        <f t="shared" si="16"/>
        <v>0</v>
      </c>
      <c r="N41" s="104">
        <f t="shared" si="17"/>
        <v>0</v>
      </c>
      <c r="O41" s="104">
        <f t="shared" si="18"/>
        <v>0</v>
      </c>
    </row>
    <row r="42" spans="1:15" s="123" customFormat="1" ht="25.5" x14ac:dyDescent="0.2">
      <c r="A42" s="65" t="s">
        <v>130</v>
      </c>
      <c r="B42" s="108" t="s">
        <v>129</v>
      </c>
      <c r="C42" s="99" t="s">
        <v>57</v>
      </c>
      <c r="D42" s="124">
        <v>100</v>
      </c>
      <c r="E42" s="120"/>
      <c r="F42" s="106"/>
      <c r="G42" s="105"/>
      <c r="H42" s="119"/>
      <c r="I42" s="105"/>
      <c r="J42" s="104">
        <f t="shared" si="13"/>
        <v>0</v>
      </c>
      <c r="K42" s="105">
        <f t="shared" si="14"/>
        <v>0</v>
      </c>
      <c r="L42" s="104">
        <f t="shared" si="15"/>
        <v>0</v>
      </c>
      <c r="M42" s="105">
        <f t="shared" si="16"/>
        <v>0</v>
      </c>
      <c r="N42" s="104">
        <f t="shared" si="17"/>
        <v>0</v>
      </c>
      <c r="O42" s="104">
        <f t="shared" si="18"/>
        <v>0</v>
      </c>
    </row>
    <row r="43" spans="1:15" s="123" customFormat="1" ht="25.5" x14ac:dyDescent="0.2">
      <c r="A43" s="65" t="s">
        <v>128</v>
      </c>
      <c r="B43" s="108" t="s">
        <v>190</v>
      </c>
      <c r="C43" s="99" t="s">
        <v>57</v>
      </c>
      <c r="D43" s="124">
        <v>41</v>
      </c>
      <c r="E43" s="120"/>
      <c r="F43" s="106"/>
      <c r="G43" s="105"/>
      <c r="H43" s="119"/>
      <c r="I43" s="105"/>
      <c r="J43" s="104">
        <f t="shared" si="13"/>
        <v>0</v>
      </c>
      <c r="K43" s="105">
        <f t="shared" si="14"/>
        <v>0</v>
      </c>
      <c r="L43" s="104">
        <f t="shared" si="15"/>
        <v>0</v>
      </c>
      <c r="M43" s="105">
        <f t="shared" si="16"/>
        <v>0</v>
      </c>
      <c r="N43" s="104">
        <f t="shared" si="17"/>
        <v>0</v>
      </c>
      <c r="O43" s="104">
        <f t="shared" si="18"/>
        <v>0</v>
      </c>
    </row>
    <row r="44" spans="1:15" s="123" customFormat="1" ht="25.5" x14ac:dyDescent="0.2">
      <c r="A44" s="65" t="s">
        <v>127</v>
      </c>
      <c r="B44" s="108" t="s">
        <v>126</v>
      </c>
      <c r="C44" s="99" t="s">
        <v>57</v>
      </c>
      <c r="D44" s="124">
        <v>49</v>
      </c>
      <c r="E44" s="120"/>
      <c r="F44" s="106"/>
      <c r="G44" s="105"/>
      <c r="H44" s="119"/>
      <c r="I44" s="105"/>
      <c r="J44" s="104">
        <f t="shared" si="13"/>
        <v>0</v>
      </c>
      <c r="K44" s="105">
        <f t="shared" si="14"/>
        <v>0</v>
      </c>
      <c r="L44" s="104">
        <f t="shared" si="15"/>
        <v>0</v>
      </c>
      <c r="M44" s="105">
        <f t="shared" si="16"/>
        <v>0</v>
      </c>
      <c r="N44" s="104">
        <f t="shared" si="17"/>
        <v>0</v>
      </c>
      <c r="O44" s="104">
        <f t="shared" si="18"/>
        <v>0</v>
      </c>
    </row>
    <row r="45" spans="1:15" s="102" customFormat="1" ht="25.5" x14ac:dyDescent="0.2">
      <c r="A45" s="118"/>
      <c r="B45" s="166" t="s">
        <v>125</v>
      </c>
      <c r="C45" s="99"/>
      <c r="D45" s="115"/>
      <c r="E45" s="114"/>
      <c r="F45" s="112"/>
      <c r="G45" s="113"/>
      <c r="H45" s="112"/>
      <c r="I45" s="113"/>
      <c r="J45" s="112"/>
      <c r="K45" s="113"/>
      <c r="L45" s="112"/>
      <c r="M45" s="113"/>
      <c r="N45" s="112"/>
      <c r="O45" s="112"/>
    </row>
    <row r="46" spans="1:15" ht="51" x14ac:dyDescent="0.2">
      <c r="A46" s="65" t="s">
        <v>124</v>
      </c>
      <c r="B46" s="108" t="s">
        <v>123</v>
      </c>
      <c r="C46" s="99" t="s">
        <v>57</v>
      </c>
      <c r="D46" s="121">
        <v>250</v>
      </c>
      <c r="E46" s="120"/>
      <c r="F46" s="106"/>
      <c r="G46" s="105"/>
      <c r="H46" s="119"/>
      <c r="I46" s="105"/>
      <c r="J46" s="104">
        <f>SUM(G46:I46)</f>
        <v>0</v>
      </c>
      <c r="K46" s="105">
        <f>ROUND(D46*E46,2)</f>
        <v>0</v>
      </c>
      <c r="L46" s="104">
        <f>ROUND(D46*G46,2)</f>
        <v>0</v>
      </c>
      <c r="M46" s="105">
        <f>ROUND(D46*H46,2)</f>
        <v>0</v>
      </c>
      <c r="N46" s="104">
        <f>ROUND(I46*D46,2)</f>
        <v>0</v>
      </c>
      <c r="O46" s="104">
        <f>SUM(L46:N46)</f>
        <v>0</v>
      </c>
    </row>
    <row r="47" spans="1:15" s="102" customFormat="1" x14ac:dyDescent="0.2">
      <c r="A47" s="118">
        <v>3</v>
      </c>
      <c r="B47" s="117" t="s">
        <v>62</v>
      </c>
      <c r="C47" s="99"/>
      <c r="D47" s="115"/>
      <c r="E47" s="114"/>
      <c r="F47" s="112"/>
      <c r="G47" s="113"/>
      <c r="H47" s="112"/>
      <c r="I47" s="113"/>
      <c r="J47" s="112"/>
      <c r="K47" s="113"/>
      <c r="L47" s="112"/>
      <c r="M47" s="113"/>
      <c r="N47" s="112"/>
      <c r="O47" s="112"/>
    </row>
    <row r="48" spans="1:15" s="123" customFormat="1" ht="38.25" x14ac:dyDescent="0.2">
      <c r="A48" s="170" t="s">
        <v>61</v>
      </c>
      <c r="B48" s="108" t="s">
        <v>122</v>
      </c>
      <c r="C48" s="99" t="s">
        <v>57</v>
      </c>
      <c r="D48" s="124">
        <v>1664</v>
      </c>
      <c r="E48" s="120"/>
      <c r="F48" s="106"/>
      <c r="G48" s="105"/>
      <c r="H48" s="119"/>
      <c r="I48" s="105"/>
      <c r="J48" s="104">
        <f t="shared" ref="J48:J56" si="19">SUM(G48:I48)</f>
        <v>0</v>
      </c>
      <c r="K48" s="105">
        <f t="shared" ref="K48:K56" si="20">ROUND(D48*E48,2)</f>
        <v>0</v>
      </c>
      <c r="L48" s="104">
        <f t="shared" ref="L48:L56" si="21">ROUND(D48*G48,2)</f>
        <v>0</v>
      </c>
      <c r="M48" s="105">
        <f t="shared" ref="M48:M56" si="22">ROUND(D48*H48,2)</f>
        <v>0</v>
      </c>
      <c r="N48" s="104">
        <f t="shared" ref="N48:N56" si="23">ROUND(I48*D48,2)</f>
        <v>0</v>
      </c>
      <c r="O48" s="104">
        <f t="shared" ref="O48:O56" si="24">SUM(L48:N48)</f>
        <v>0</v>
      </c>
    </row>
    <row r="49" spans="1:15" s="123" customFormat="1" ht="38.25" x14ac:dyDescent="0.2">
      <c r="A49" s="170" t="s">
        <v>59</v>
      </c>
      <c r="B49" s="108" t="s">
        <v>183</v>
      </c>
      <c r="C49" s="99" t="s">
        <v>57</v>
      </c>
      <c r="D49" s="124">
        <v>1675</v>
      </c>
      <c r="E49" s="120"/>
      <c r="F49" s="106"/>
      <c r="G49" s="105"/>
      <c r="H49" s="119"/>
      <c r="I49" s="105"/>
      <c r="J49" s="104">
        <f t="shared" si="19"/>
        <v>0</v>
      </c>
      <c r="K49" s="105">
        <f t="shared" si="20"/>
        <v>0</v>
      </c>
      <c r="L49" s="104">
        <f t="shared" si="21"/>
        <v>0</v>
      </c>
      <c r="M49" s="105">
        <f t="shared" si="22"/>
        <v>0</v>
      </c>
      <c r="N49" s="104">
        <f t="shared" si="23"/>
        <v>0</v>
      </c>
      <c r="O49" s="104">
        <f t="shared" si="24"/>
        <v>0</v>
      </c>
    </row>
    <row r="50" spans="1:15" s="123" customFormat="1" ht="63.75" x14ac:dyDescent="0.2">
      <c r="A50" s="170" t="s">
        <v>121</v>
      </c>
      <c r="B50" s="108" t="s">
        <v>120</v>
      </c>
      <c r="C50" s="99" t="s">
        <v>57</v>
      </c>
      <c r="D50" s="124">
        <v>110</v>
      </c>
      <c r="E50" s="120"/>
      <c r="F50" s="106"/>
      <c r="G50" s="105"/>
      <c r="H50" s="119"/>
      <c r="I50" s="105"/>
      <c r="J50" s="104">
        <f t="shared" si="19"/>
        <v>0</v>
      </c>
      <c r="K50" s="105">
        <f t="shared" si="20"/>
        <v>0</v>
      </c>
      <c r="L50" s="104">
        <f t="shared" si="21"/>
        <v>0</v>
      </c>
      <c r="M50" s="105">
        <f t="shared" si="22"/>
        <v>0</v>
      </c>
      <c r="N50" s="104">
        <f t="shared" si="23"/>
        <v>0</v>
      </c>
      <c r="O50" s="104">
        <f t="shared" si="24"/>
        <v>0</v>
      </c>
    </row>
    <row r="51" spans="1:15" s="123" customFormat="1" ht="25.5" x14ac:dyDescent="0.2">
      <c r="A51" s="170" t="s">
        <v>119</v>
      </c>
      <c r="B51" s="108" t="s">
        <v>184</v>
      </c>
      <c r="C51" s="99" t="s">
        <v>57</v>
      </c>
      <c r="D51" s="124">
        <v>1998</v>
      </c>
      <c r="E51" s="120"/>
      <c r="F51" s="106"/>
      <c r="G51" s="105"/>
      <c r="H51" s="119"/>
      <c r="I51" s="105"/>
      <c r="J51" s="104">
        <f t="shared" si="19"/>
        <v>0</v>
      </c>
      <c r="K51" s="105">
        <f t="shared" si="20"/>
        <v>0</v>
      </c>
      <c r="L51" s="104">
        <f t="shared" si="21"/>
        <v>0</v>
      </c>
      <c r="M51" s="105">
        <f t="shared" si="22"/>
        <v>0</v>
      </c>
      <c r="N51" s="104">
        <f t="shared" si="23"/>
        <v>0</v>
      </c>
      <c r="O51" s="104">
        <f t="shared" si="24"/>
        <v>0</v>
      </c>
    </row>
    <row r="52" spans="1:15" ht="38.25" x14ac:dyDescent="0.2">
      <c r="A52" s="170" t="s">
        <v>118</v>
      </c>
      <c r="B52" s="171" t="s">
        <v>199</v>
      </c>
      <c r="C52" s="99" t="s">
        <v>57</v>
      </c>
      <c r="D52" s="173">
        <v>215</v>
      </c>
      <c r="E52" s="172"/>
      <c r="F52" s="106"/>
      <c r="G52" s="105"/>
      <c r="H52" s="119"/>
      <c r="I52" s="105"/>
      <c r="J52" s="104">
        <f t="shared" si="19"/>
        <v>0</v>
      </c>
      <c r="K52" s="105">
        <f t="shared" si="20"/>
        <v>0</v>
      </c>
      <c r="L52" s="104">
        <f t="shared" si="21"/>
        <v>0</v>
      </c>
      <c r="M52" s="105">
        <f t="shared" si="22"/>
        <v>0</v>
      </c>
      <c r="N52" s="104">
        <f t="shared" si="23"/>
        <v>0</v>
      </c>
      <c r="O52" s="104">
        <f t="shared" si="24"/>
        <v>0</v>
      </c>
    </row>
    <row r="53" spans="1:15" x14ac:dyDescent="0.2">
      <c r="A53" s="170" t="s">
        <v>117</v>
      </c>
      <c r="B53" s="171" t="s">
        <v>116</v>
      </c>
      <c r="C53" s="99" t="s">
        <v>89</v>
      </c>
      <c r="D53" s="173">
        <v>1</v>
      </c>
      <c r="E53" s="172"/>
      <c r="F53" s="106"/>
      <c r="G53" s="105"/>
      <c r="H53" s="119"/>
      <c r="I53" s="105"/>
      <c r="J53" s="104">
        <f t="shared" si="19"/>
        <v>0</v>
      </c>
      <c r="K53" s="105">
        <f t="shared" si="20"/>
        <v>0</v>
      </c>
      <c r="L53" s="104">
        <f t="shared" si="21"/>
        <v>0</v>
      </c>
      <c r="M53" s="105">
        <f t="shared" si="22"/>
        <v>0</v>
      </c>
      <c r="N53" s="104">
        <f t="shared" si="23"/>
        <v>0</v>
      </c>
      <c r="O53" s="104">
        <f t="shared" si="24"/>
        <v>0</v>
      </c>
    </row>
    <row r="54" spans="1:15" x14ac:dyDescent="0.2">
      <c r="A54" s="170" t="s">
        <v>115</v>
      </c>
      <c r="B54" s="171" t="s">
        <v>114</v>
      </c>
      <c r="C54" s="99" t="s">
        <v>39</v>
      </c>
      <c r="D54" s="173">
        <v>6</v>
      </c>
      <c r="E54" s="120"/>
      <c r="F54" s="106"/>
      <c r="G54" s="105"/>
      <c r="H54" s="119"/>
      <c r="I54" s="105"/>
      <c r="J54" s="104">
        <f t="shared" si="19"/>
        <v>0</v>
      </c>
      <c r="K54" s="105">
        <f t="shared" si="20"/>
        <v>0</v>
      </c>
      <c r="L54" s="104">
        <f t="shared" si="21"/>
        <v>0</v>
      </c>
      <c r="M54" s="105">
        <f t="shared" si="22"/>
        <v>0</v>
      </c>
      <c r="N54" s="104">
        <f t="shared" si="23"/>
        <v>0</v>
      </c>
      <c r="O54" s="104">
        <f t="shared" si="24"/>
        <v>0</v>
      </c>
    </row>
    <row r="55" spans="1:15" ht="25.5" x14ac:dyDescent="0.2">
      <c r="A55" s="170" t="s">
        <v>113</v>
      </c>
      <c r="B55" s="108" t="s">
        <v>112</v>
      </c>
      <c r="C55" s="99" t="s">
        <v>57</v>
      </c>
      <c r="D55" s="173">
        <v>20</v>
      </c>
      <c r="E55" s="120"/>
      <c r="F55" s="106"/>
      <c r="G55" s="105"/>
      <c r="H55" s="119"/>
      <c r="I55" s="105"/>
      <c r="J55" s="104">
        <f t="shared" si="19"/>
        <v>0</v>
      </c>
      <c r="K55" s="105">
        <f t="shared" si="20"/>
        <v>0</v>
      </c>
      <c r="L55" s="104">
        <f t="shared" si="21"/>
        <v>0</v>
      </c>
      <c r="M55" s="105">
        <f t="shared" si="22"/>
        <v>0</v>
      </c>
      <c r="N55" s="104">
        <f t="shared" si="23"/>
        <v>0</v>
      </c>
      <c r="O55" s="104">
        <f t="shared" si="24"/>
        <v>0</v>
      </c>
    </row>
    <row r="56" spans="1:15" ht="25.5" x14ac:dyDescent="0.2">
      <c r="A56" s="170" t="s">
        <v>111</v>
      </c>
      <c r="B56" s="122" t="s">
        <v>110</v>
      </c>
      <c r="C56" s="99" t="s">
        <v>39</v>
      </c>
      <c r="D56" s="173">
        <v>2</v>
      </c>
      <c r="E56" s="120"/>
      <c r="F56" s="106"/>
      <c r="G56" s="105"/>
      <c r="H56" s="119"/>
      <c r="I56" s="105"/>
      <c r="J56" s="104">
        <f t="shared" si="19"/>
        <v>0</v>
      </c>
      <c r="K56" s="105">
        <f t="shared" si="20"/>
        <v>0</v>
      </c>
      <c r="L56" s="104">
        <f t="shared" si="21"/>
        <v>0</v>
      </c>
      <c r="M56" s="105">
        <f t="shared" si="22"/>
        <v>0</v>
      </c>
      <c r="N56" s="104">
        <f t="shared" si="23"/>
        <v>0</v>
      </c>
      <c r="O56" s="104">
        <f t="shared" si="24"/>
        <v>0</v>
      </c>
    </row>
    <row r="57" spans="1:15" s="102" customFormat="1" x14ac:dyDescent="0.2">
      <c r="A57" s="118">
        <v>5</v>
      </c>
      <c r="B57" s="117" t="s">
        <v>109</v>
      </c>
      <c r="C57" s="99"/>
      <c r="D57" s="115"/>
      <c r="E57" s="114"/>
      <c r="F57" s="112"/>
      <c r="G57" s="113"/>
      <c r="H57" s="112"/>
      <c r="I57" s="113"/>
      <c r="J57" s="112"/>
      <c r="K57" s="113"/>
      <c r="L57" s="112"/>
      <c r="M57" s="113"/>
      <c r="N57" s="112"/>
      <c r="O57" s="112"/>
    </row>
    <row r="58" spans="1:15" ht="38.25" x14ac:dyDescent="0.2">
      <c r="A58" s="170" t="s">
        <v>44</v>
      </c>
      <c r="B58" s="194" t="s">
        <v>203</v>
      </c>
      <c r="C58" s="168" t="s">
        <v>89</v>
      </c>
      <c r="D58" s="167">
        <v>1</v>
      </c>
      <c r="E58" s="120"/>
      <c r="F58" s="106"/>
      <c r="G58" s="105"/>
      <c r="H58" s="104"/>
      <c r="I58" s="105"/>
      <c r="J58" s="104">
        <f>SUM(G58:I58)</f>
        <v>0</v>
      </c>
      <c r="K58" s="105">
        <f>ROUND(D58*E58,2)</f>
        <v>0</v>
      </c>
      <c r="L58" s="104">
        <f>ROUND(D58*G58,2)</f>
        <v>0</v>
      </c>
      <c r="M58" s="105">
        <f>ROUND(D58*H58,2)</f>
        <v>0</v>
      </c>
      <c r="N58" s="104">
        <f>ROUND(I58*D58,2)</f>
        <v>0</v>
      </c>
      <c r="O58" s="104">
        <f>SUM(L58:N58)</f>
        <v>0</v>
      </c>
    </row>
    <row r="59" spans="1:15" ht="38.25" x14ac:dyDescent="0.2">
      <c r="A59" s="170" t="s">
        <v>41</v>
      </c>
      <c r="B59" s="194" t="s">
        <v>202</v>
      </c>
      <c r="C59" s="168" t="s">
        <v>89</v>
      </c>
      <c r="D59" s="167">
        <v>1</v>
      </c>
      <c r="E59" s="120"/>
      <c r="F59" s="106"/>
      <c r="G59" s="105"/>
      <c r="H59" s="104"/>
      <c r="I59" s="105"/>
      <c r="J59" s="104">
        <f>SUM(G59:I59)</f>
        <v>0</v>
      </c>
      <c r="K59" s="105">
        <f>ROUND(D59*E59,2)</f>
        <v>0</v>
      </c>
      <c r="L59" s="104">
        <f>ROUND(D59*G59,2)</f>
        <v>0</v>
      </c>
      <c r="M59" s="105">
        <f>ROUND(D59*H59,2)</f>
        <v>0</v>
      </c>
      <c r="N59" s="104">
        <f>ROUND(I59*D59,2)</f>
        <v>0</v>
      </c>
      <c r="O59" s="104">
        <f>SUM(L59:N59)</f>
        <v>0</v>
      </c>
    </row>
    <row r="60" spans="1:15" ht="25.5" x14ac:dyDescent="0.2">
      <c r="A60" s="170" t="s">
        <v>108</v>
      </c>
      <c r="B60" s="169" t="s">
        <v>107</v>
      </c>
      <c r="C60" s="168" t="s">
        <v>89</v>
      </c>
      <c r="D60" s="167">
        <v>1</v>
      </c>
      <c r="E60" s="120"/>
      <c r="F60" s="106"/>
      <c r="G60" s="105"/>
      <c r="H60" s="104"/>
      <c r="I60" s="105"/>
      <c r="J60" s="104">
        <f>SUM(G60:I60)</f>
        <v>0</v>
      </c>
      <c r="K60" s="105">
        <f>ROUND(D60*E60,2)</f>
        <v>0</v>
      </c>
      <c r="L60" s="104">
        <f>ROUND(D60*G60,2)</f>
        <v>0</v>
      </c>
      <c r="M60" s="105">
        <f>ROUND(D60*H60,2)</f>
        <v>0</v>
      </c>
      <c r="N60" s="104">
        <f>ROUND(I60*D60,2)</f>
        <v>0</v>
      </c>
      <c r="O60" s="104">
        <f>SUM(L60:N60)</f>
        <v>0</v>
      </c>
    </row>
    <row r="61" spans="1:15" ht="25.5" x14ac:dyDescent="0.2">
      <c r="A61" s="170" t="s">
        <v>106</v>
      </c>
      <c r="B61" s="169" t="s">
        <v>105</v>
      </c>
      <c r="C61" s="168" t="s">
        <v>89</v>
      </c>
      <c r="D61" s="167">
        <v>1</v>
      </c>
      <c r="E61" s="120"/>
      <c r="F61" s="106"/>
      <c r="G61" s="105"/>
      <c r="H61" s="104"/>
      <c r="I61" s="105"/>
      <c r="J61" s="104">
        <f>SUM(G61:I61)</f>
        <v>0</v>
      </c>
      <c r="K61" s="105">
        <f>ROUND(D61*E61,2)</f>
        <v>0</v>
      </c>
      <c r="L61" s="104">
        <f>ROUND(D61*G61,2)</f>
        <v>0</v>
      </c>
      <c r="M61" s="105">
        <f>ROUND(D61*H61,2)</f>
        <v>0</v>
      </c>
      <c r="N61" s="104">
        <f>ROUND(I61*D61,2)</f>
        <v>0</v>
      </c>
      <c r="O61" s="104">
        <f>SUM(L61:N61)</f>
        <v>0</v>
      </c>
    </row>
    <row r="62" spans="1:15" s="46" customFormat="1" x14ac:dyDescent="0.2">
      <c r="A62" s="160">
        <v>6</v>
      </c>
      <c r="B62" s="159" t="s">
        <v>104</v>
      </c>
      <c r="C62" s="116"/>
      <c r="D62" s="195"/>
      <c r="E62" s="158"/>
      <c r="F62" s="157"/>
      <c r="G62" s="156"/>
      <c r="H62" s="155"/>
      <c r="I62" s="156"/>
      <c r="J62" s="155"/>
      <c r="K62" s="156"/>
      <c r="L62" s="155"/>
      <c r="M62" s="156"/>
      <c r="N62" s="155"/>
      <c r="O62" s="154"/>
    </row>
    <row r="63" spans="1:15" x14ac:dyDescent="0.2">
      <c r="A63" s="27"/>
      <c r="B63" s="166" t="s">
        <v>103</v>
      </c>
      <c r="C63" s="99"/>
      <c r="D63" s="173"/>
      <c r="E63" s="165"/>
      <c r="F63" s="164"/>
      <c r="G63" s="163"/>
      <c r="H63" s="162"/>
      <c r="I63" s="163"/>
      <c r="J63" s="162"/>
      <c r="K63" s="163"/>
      <c r="L63" s="162"/>
      <c r="M63" s="163"/>
      <c r="N63" s="162"/>
      <c r="O63" s="161"/>
    </row>
    <row r="64" spans="1:15" ht="38.25" x14ac:dyDescent="0.2">
      <c r="A64" s="65" t="s">
        <v>102</v>
      </c>
      <c r="B64" s="122" t="s">
        <v>101</v>
      </c>
      <c r="C64" s="99" t="s">
        <v>57</v>
      </c>
      <c r="D64" s="173">
        <v>5</v>
      </c>
      <c r="E64" s="120"/>
      <c r="F64" s="106"/>
      <c r="G64" s="105"/>
      <c r="H64" s="119"/>
      <c r="I64" s="105"/>
      <c r="J64" s="104">
        <f>SUM(G64:I64)</f>
        <v>0</v>
      </c>
      <c r="K64" s="105">
        <f>ROUND(D64*E64,2)</f>
        <v>0</v>
      </c>
      <c r="L64" s="104">
        <f>ROUND(D64*G64,2)</f>
        <v>0</v>
      </c>
      <c r="M64" s="105">
        <f>ROUND(D64*H64,2)</f>
        <v>0</v>
      </c>
      <c r="N64" s="104">
        <f>ROUND(I64*D64,2)</f>
        <v>0</v>
      </c>
      <c r="O64" s="104">
        <f>SUM(L64:N64)</f>
        <v>0</v>
      </c>
    </row>
    <row r="65" spans="1:15" s="46" customFormat="1" x14ac:dyDescent="0.2">
      <c r="A65" s="160">
        <v>7</v>
      </c>
      <c r="B65" s="159" t="s">
        <v>100</v>
      </c>
      <c r="C65" s="116"/>
      <c r="D65" s="195"/>
      <c r="E65" s="158"/>
      <c r="F65" s="157"/>
      <c r="G65" s="156"/>
      <c r="H65" s="155"/>
      <c r="I65" s="156"/>
      <c r="J65" s="155"/>
      <c r="K65" s="156"/>
      <c r="L65" s="155"/>
      <c r="M65" s="156"/>
      <c r="N65" s="155"/>
      <c r="O65" s="154"/>
    </row>
    <row r="66" spans="1:15" x14ac:dyDescent="0.2">
      <c r="A66" s="65" t="s">
        <v>99</v>
      </c>
      <c r="B66" s="122" t="s">
        <v>98</v>
      </c>
      <c r="C66" s="99" t="s">
        <v>39</v>
      </c>
      <c r="D66" s="173">
        <v>1</v>
      </c>
      <c r="E66" s="120"/>
      <c r="F66" s="106"/>
      <c r="G66" s="105"/>
      <c r="H66" s="119"/>
      <c r="I66" s="105"/>
      <c r="J66" s="104">
        <f t="shared" ref="J66:J71" si="25">SUM(G66:I66)</f>
        <v>0</v>
      </c>
      <c r="K66" s="105">
        <f>ROUND(D66*E66,2)</f>
        <v>0</v>
      </c>
      <c r="L66" s="104">
        <f>ROUND(D66*G66,2)</f>
        <v>0</v>
      </c>
      <c r="M66" s="105">
        <f>ROUND(D66*H66,2)</f>
        <v>0</v>
      </c>
      <c r="N66" s="104">
        <f>ROUND(I66*D66,2)</f>
        <v>0</v>
      </c>
      <c r="O66" s="104">
        <f t="shared" ref="O66:O71" si="26">SUM(L66:N66)</f>
        <v>0</v>
      </c>
    </row>
    <row r="67" spans="1:15" x14ac:dyDescent="0.2">
      <c r="A67" s="65" t="s">
        <v>97</v>
      </c>
      <c r="B67" s="122" t="s">
        <v>96</v>
      </c>
      <c r="C67" s="99" t="s">
        <v>39</v>
      </c>
      <c r="D67" s="173">
        <v>2</v>
      </c>
      <c r="E67" s="120"/>
      <c r="F67" s="106"/>
      <c r="G67" s="105"/>
      <c r="H67" s="119"/>
      <c r="I67" s="105"/>
      <c r="J67" s="104">
        <f t="shared" si="25"/>
        <v>0</v>
      </c>
      <c r="K67" s="105">
        <f>ROUND(D67*E67,2)</f>
        <v>0</v>
      </c>
      <c r="L67" s="104">
        <f>ROUND(D67*G67,2)</f>
        <v>0</v>
      </c>
      <c r="M67" s="105">
        <f>ROUND(D67*H67,2)</f>
        <v>0</v>
      </c>
      <c r="N67" s="104">
        <f>ROUND(I67*D67,2)</f>
        <v>0</v>
      </c>
      <c r="O67" s="104">
        <f t="shared" si="26"/>
        <v>0</v>
      </c>
    </row>
    <row r="68" spans="1:15" x14ac:dyDescent="0.2">
      <c r="A68" s="65" t="s">
        <v>95</v>
      </c>
      <c r="B68" s="122" t="s">
        <v>94</v>
      </c>
      <c r="C68" s="99" t="s">
        <v>39</v>
      </c>
      <c r="D68" s="173">
        <v>2</v>
      </c>
      <c r="E68" s="120"/>
      <c r="F68" s="106"/>
      <c r="G68" s="105"/>
      <c r="H68" s="119"/>
      <c r="I68" s="105"/>
      <c r="J68" s="104">
        <f t="shared" si="25"/>
        <v>0</v>
      </c>
      <c r="K68" s="105">
        <f>ROUND(D68*E68,2)</f>
        <v>0</v>
      </c>
      <c r="L68" s="104">
        <f>ROUND(D68*G68,2)</f>
        <v>0</v>
      </c>
      <c r="M68" s="105">
        <f>ROUND(D68*H68,2)</f>
        <v>0</v>
      </c>
      <c r="N68" s="104">
        <f>ROUND(I68*D68,2)</f>
        <v>0</v>
      </c>
      <c r="O68" s="104">
        <f t="shared" si="26"/>
        <v>0</v>
      </c>
    </row>
    <row r="69" spans="1:15" x14ac:dyDescent="0.2">
      <c r="A69" s="65" t="s">
        <v>93</v>
      </c>
      <c r="B69" s="122" t="s">
        <v>92</v>
      </c>
      <c r="C69" s="99" t="s">
        <v>39</v>
      </c>
      <c r="D69" s="173">
        <v>6</v>
      </c>
      <c r="E69" s="120"/>
      <c r="F69" s="106"/>
      <c r="G69" s="105"/>
      <c r="H69" s="119"/>
      <c r="I69" s="105"/>
      <c r="J69" s="104">
        <f t="shared" si="25"/>
        <v>0</v>
      </c>
      <c r="K69" s="105">
        <f>ROUND(D69*E69,2)</f>
        <v>0</v>
      </c>
      <c r="L69" s="104">
        <f>ROUND(D69*G69,2)</f>
        <v>0</v>
      </c>
      <c r="M69" s="105">
        <f>ROUND(D69*H69,2)</f>
        <v>0</v>
      </c>
      <c r="N69" s="104">
        <f>ROUND(I69*D69,2)</f>
        <v>0</v>
      </c>
      <c r="O69" s="104">
        <f t="shared" si="26"/>
        <v>0</v>
      </c>
    </row>
    <row r="70" spans="1:15" x14ac:dyDescent="0.2">
      <c r="A70" s="65" t="s">
        <v>91</v>
      </c>
      <c r="B70" s="122" t="s">
        <v>185</v>
      </c>
      <c r="C70" s="99" t="s">
        <v>39</v>
      </c>
      <c r="D70" s="173">
        <v>6</v>
      </c>
      <c r="E70" s="120"/>
      <c r="F70" s="106"/>
      <c r="G70" s="105"/>
      <c r="H70" s="119"/>
      <c r="I70" s="105"/>
      <c r="J70" s="104">
        <f t="shared" si="25"/>
        <v>0</v>
      </c>
      <c r="K70" s="105">
        <f>ROUND(D70*E70,2)</f>
        <v>0</v>
      </c>
      <c r="L70" s="104">
        <f>ROUND(D70*G70,2)</f>
        <v>0</v>
      </c>
      <c r="M70" s="105">
        <f>ROUND(D70*H70,2)</f>
        <v>0</v>
      </c>
      <c r="N70" s="104">
        <f>ROUND(I70*D70,2)</f>
        <v>0</v>
      </c>
      <c r="O70" s="104">
        <f t="shared" si="26"/>
        <v>0</v>
      </c>
    </row>
    <row r="71" spans="1:15" s="58" customFormat="1" ht="25.5" x14ac:dyDescent="0.2">
      <c r="A71" s="153">
        <v>8</v>
      </c>
      <c r="B71" s="152" t="s">
        <v>90</v>
      </c>
      <c r="C71" s="151" t="s">
        <v>89</v>
      </c>
      <c r="D71" s="150">
        <v>1</v>
      </c>
      <c r="E71" s="149"/>
      <c r="F71" s="121"/>
      <c r="G71" s="145"/>
      <c r="H71" s="148"/>
      <c r="I71" s="147"/>
      <c r="J71" s="146">
        <f t="shared" si="25"/>
        <v>0</v>
      </c>
      <c r="K71" s="145"/>
      <c r="L71" s="106"/>
      <c r="M71" s="145">
        <f>SUM(M10:M70)*5%</f>
        <v>0</v>
      </c>
      <c r="N71" s="106"/>
      <c r="O71" s="104">
        <f t="shared" si="26"/>
        <v>0</v>
      </c>
    </row>
    <row r="72" spans="1:15" s="86" customFormat="1" x14ac:dyDescent="0.2">
      <c r="A72" s="92"/>
      <c r="B72" s="43" t="s">
        <v>3</v>
      </c>
      <c r="C72" s="93"/>
      <c r="D72" s="92"/>
      <c r="E72" s="91"/>
      <c r="F72" s="90"/>
      <c r="G72" s="89"/>
      <c r="H72" s="88"/>
      <c r="I72" s="89"/>
      <c r="J72" s="88"/>
      <c r="K72" s="89">
        <f>SUM(K10:K71)</f>
        <v>0</v>
      </c>
      <c r="L72" s="88">
        <f>SUM(L10:L71)</f>
        <v>0</v>
      </c>
      <c r="M72" s="89">
        <f>SUM(M10:M71)</f>
        <v>0</v>
      </c>
      <c r="N72" s="88">
        <f>SUM(N10:N71)</f>
        <v>0</v>
      </c>
      <c r="O72" s="87">
        <f>SUM(O10:O71)</f>
        <v>0</v>
      </c>
    </row>
    <row r="73" spans="1:15" x14ac:dyDescent="0.2">
      <c r="J73" s="81" t="s">
        <v>88</v>
      </c>
      <c r="K73" s="85"/>
      <c r="L73" s="85"/>
      <c r="M73" s="85">
        <f>M72*5%</f>
        <v>0</v>
      </c>
      <c r="N73" s="85"/>
      <c r="O73" s="84">
        <f>M73</f>
        <v>0</v>
      </c>
    </row>
    <row r="74" spans="1:15" x14ac:dyDescent="0.2">
      <c r="J74" s="81" t="s">
        <v>37</v>
      </c>
      <c r="K74" s="83">
        <f>SUM(K72:K73)</f>
        <v>0</v>
      </c>
      <c r="L74" s="83">
        <f>SUM(L72:L73)</f>
        <v>0</v>
      </c>
      <c r="M74" s="83">
        <f>SUM(M72:M73)</f>
        <v>0</v>
      </c>
      <c r="N74" s="83">
        <f>SUM(N72:N73)</f>
        <v>0</v>
      </c>
      <c r="O74" s="82">
        <f>SUM(O72:O73)</f>
        <v>0</v>
      </c>
    </row>
    <row r="75" spans="1:15" x14ac:dyDescent="0.2">
      <c r="J75" s="81"/>
      <c r="K75" s="80"/>
      <c r="L75" s="80"/>
      <c r="M75" s="80"/>
      <c r="N75" s="80"/>
      <c r="O75" s="79"/>
    </row>
    <row r="76" spans="1:15" x14ac:dyDescent="0.2">
      <c r="B76" s="39" t="s">
        <v>0</v>
      </c>
      <c r="E76" s="5"/>
    </row>
    <row r="77" spans="1:15" x14ac:dyDescent="0.2">
      <c r="E77" s="5"/>
    </row>
    <row r="78" spans="1:15" x14ac:dyDescent="0.2">
      <c r="B78" s="39" t="s">
        <v>16</v>
      </c>
      <c r="E78" s="5"/>
    </row>
    <row r="79" spans="1:15" x14ac:dyDescent="0.2">
      <c r="E79" s="5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1-2
&amp;"Arial,Bold"&amp;URENOVĀCIJAS DARBI.</oddHeader>
    <oddFooter>&amp;C&amp;8&amp;P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5"/>
  <sheetViews>
    <sheetView workbookViewId="0">
      <selection activeCell="A7" sqref="A7"/>
    </sheetView>
  </sheetViews>
  <sheetFormatPr defaultRowHeight="12.75" x14ac:dyDescent="0.2"/>
  <cols>
    <col min="1" max="1" width="4.140625" style="4" customWidth="1"/>
    <col min="2" max="2" width="10" style="4" customWidth="1"/>
    <col min="3" max="3" width="28.5703125" style="3" customWidth="1"/>
    <col min="4" max="4" width="17.7109375" style="2" customWidth="1"/>
    <col min="5" max="5" width="17.7109375" style="4" customWidth="1"/>
    <col min="6" max="6" width="17.7109375" style="38" customWidth="1"/>
    <col min="7" max="8" width="17.7109375" style="37" customWidth="1"/>
    <col min="9" max="16384" width="9.140625" style="1"/>
  </cols>
  <sheetData>
    <row r="1" spans="1:10" ht="14.25" x14ac:dyDescent="0.2">
      <c r="A1" s="34" t="s">
        <v>14</v>
      </c>
      <c r="B1" s="34"/>
      <c r="D1" s="78" t="s">
        <v>4</v>
      </c>
    </row>
    <row r="2" spans="1:10" ht="15" x14ac:dyDescent="0.2">
      <c r="A2" s="34" t="s">
        <v>36</v>
      </c>
      <c r="B2" s="34"/>
      <c r="D2" s="36" t="s">
        <v>13</v>
      </c>
    </row>
    <row r="3" spans="1:10" ht="15" x14ac:dyDescent="0.2">
      <c r="A3" s="34" t="s">
        <v>35</v>
      </c>
      <c r="B3" s="34"/>
      <c r="D3" s="36" t="s">
        <v>11</v>
      </c>
    </row>
    <row r="4" spans="1:10" ht="14.25" x14ac:dyDescent="0.2">
      <c r="A4" s="34" t="s">
        <v>10</v>
      </c>
      <c r="B4" s="34"/>
      <c r="D4" s="35"/>
      <c r="G4" s="77"/>
    </row>
    <row r="5" spans="1:10" ht="14.25" x14ac:dyDescent="0.2">
      <c r="A5" s="34" t="s">
        <v>34</v>
      </c>
      <c r="B5" s="34"/>
      <c r="D5" s="76">
        <f>D19</f>
        <v>0</v>
      </c>
    </row>
    <row r="6" spans="1:10" ht="14.25" x14ac:dyDescent="0.2">
      <c r="A6" s="34" t="s">
        <v>33</v>
      </c>
      <c r="B6" s="34"/>
      <c r="D6" s="76">
        <f>H14</f>
        <v>0</v>
      </c>
    </row>
    <row r="7" spans="1:10" ht="14.25" x14ac:dyDescent="0.2">
      <c r="A7" s="34" t="s">
        <v>179</v>
      </c>
      <c r="B7" s="34"/>
    </row>
    <row r="9" spans="1:10" ht="20.25" customHeight="1" x14ac:dyDescent="0.2">
      <c r="A9" s="199" t="s">
        <v>9</v>
      </c>
      <c r="B9" s="205" t="s">
        <v>32</v>
      </c>
      <c r="C9" s="203" t="s">
        <v>31</v>
      </c>
      <c r="D9" s="201" t="s">
        <v>30</v>
      </c>
      <c r="E9" s="209" t="s">
        <v>29</v>
      </c>
      <c r="F9" s="209"/>
      <c r="G9" s="209"/>
      <c r="H9" s="207" t="s">
        <v>28</v>
      </c>
      <c r="I9" s="32"/>
    </row>
    <row r="10" spans="1:10" ht="78.75" customHeight="1" x14ac:dyDescent="0.2">
      <c r="A10" s="200"/>
      <c r="B10" s="206"/>
      <c r="C10" s="204"/>
      <c r="D10" s="202"/>
      <c r="E10" s="75" t="s">
        <v>27</v>
      </c>
      <c r="F10" s="75" t="s">
        <v>26</v>
      </c>
      <c r="G10" s="75" t="s">
        <v>25</v>
      </c>
      <c r="H10" s="208"/>
    </row>
    <row r="11" spans="1:10" x14ac:dyDescent="0.2">
      <c r="A11" s="74"/>
      <c r="B11" s="73"/>
      <c r="C11" s="72"/>
      <c r="D11" s="71"/>
      <c r="E11" s="70"/>
      <c r="F11" s="69"/>
      <c r="G11" s="68"/>
      <c r="H11" s="67"/>
    </row>
    <row r="12" spans="1:10" s="58" customFormat="1" x14ac:dyDescent="0.2">
      <c r="A12" s="66">
        <v>1</v>
      </c>
      <c r="B12" s="65" t="s">
        <v>172</v>
      </c>
      <c r="C12" s="64" t="s">
        <v>4</v>
      </c>
      <c r="D12" s="63">
        <f>'BO001'!O19</f>
        <v>0</v>
      </c>
      <c r="E12" s="61">
        <f>'BO001'!L19</f>
        <v>0</v>
      </c>
      <c r="F12" s="62">
        <f>'BO001'!M19</f>
        <v>0</v>
      </c>
      <c r="G12" s="61">
        <f>'BO001'!N19</f>
        <v>0</v>
      </c>
      <c r="H12" s="60">
        <f>'BO001'!K19</f>
        <v>0</v>
      </c>
      <c r="I12" s="59"/>
      <c r="J12" s="59"/>
    </row>
    <row r="13" spans="1:10" x14ac:dyDescent="0.2">
      <c r="A13" s="21"/>
      <c r="B13" s="20"/>
      <c r="C13" s="57"/>
      <c r="D13" s="56"/>
      <c r="E13" s="54"/>
      <c r="F13" s="55"/>
      <c r="G13" s="54"/>
      <c r="H13" s="53"/>
      <c r="I13" s="14"/>
      <c r="J13" s="14"/>
    </row>
    <row r="14" spans="1:10" s="46" customFormat="1" x14ac:dyDescent="0.2">
      <c r="A14" s="52"/>
      <c r="B14" s="52"/>
      <c r="C14" s="51" t="s">
        <v>20</v>
      </c>
      <c r="D14" s="50">
        <f>SUM(D12:D13)</f>
        <v>0</v>
      </c>
      <c r="E14" s="49">
        <f>SUM(E12:E13)</f>
        <v>0</v>
      </c>
      <c r="F14" s="49">
        <f>SUM(F12:F13)</f>
        <v>0</v>
      </c>
      <c r="G14" s="49">
        <f>SUM(G12:G13)</f>
        <v>0</v>
      </c>
      <c r="H14" s="48">
        <f>SUM(H12:H13)</f>
        <v>0</v>
      </c>
      <c r="I14" s="47"/>
      <c r="J14" s="47">
        <f>E14+F14+G14</f>
        <v>0</v>
      </c>
    </row>
    <row r="15" spans="1:10" x14ac:dyDescent="0.2">
      <c r="C15" s="16" t="s">
        <v>186</v>
      </c>
      <c r="D15" s="17">
        <f>D14*10%</f>
        <v>0</v>
      </c>
      <c r="E15" s="41"/>
      <c r="F15" s="40"/>
      <c r="G15" s="40"/>
      <c r="H15" s="40"/>
      <c r="I15" s="14"/>
      <c r="J15" s="14"/>
    </row>
    <row r="16" spans="1:10" x14ac:dyDescent="0.2">
      <c r="C16" s="45" t="s">
        <v>19</v>
      </c>
      <c r="D16" s="17"/>
      <c r="E16" s="41"/>
      <c r="F16" s="40"/>
      <c r="G16" s="40"/>
      <c r="H16" s="40"/>
      <c r="I16" s="14"/>
      <c r="J16" s="14"/>
    </row>
    <row r="17" spans="3:10" x14ac:dyDescent="0.2">
      <c r="C17" s="16" t="s">
        <v>187</v>
      </c>
      <c r="D17" s="17">
        <f>D14*5%</f>
        <v>0</v>
      </c>
      <c r="E17" s="41"/>
      <c r="F17" s="40"/>
      <c r="G17" s="40"/>
      <c r="H17" s="40"/>
      <c r="I17" s="14"/>
      <c r="J17" s="14"/>
    </row>
    <row r="18" spans="3:10" ht="25.5" x14ac:dyDescent="0.2">
      <c r="C18" s="16" t="s">
        <v>18</v>
      </c>
      <c r="D18" s="44">
        <f>E14*23.59%</f>
        <v>0</v>
      </c>
      <c r="E18" s="41"/>
      <c r="F18" s="40"/>
      <c r="G18" s="40"/>
      <c r="H18" s="40"/>
      <c r="I18" s="14"/>
      <c r="J18" s="14"/>
    </row>
    <row r="19" spans="3:10" x14ac:dyDescent="0.2">
      <c r="C19" s="43" t="s">
        <v>17</v>
      </c>
      <c r="D19" s="42">
        <f>SUM(D14:D18)</f>
        <v>0</v>
      </c>
      <c r="E19" s="41"/>
      <c r="F19" s="40"/>
      <c r="G19" s="40"/>
      <c r="H19" s="40"/>
      <c r="I19" s="14"/>
      <c r="J19" s="14"/>
    </row>
    <row r="22" spans="3:10" x14ac:dyDescent="0.2">
      <c r="C22" s="39" t="s">
        <v>0</v>
      </c>
      <c r="F22" s="5"/>
      <c r="G22" s="38"/>
    </row>
    <row r="23" spans="3:10" x14ac:dyDescent="0.2">
      <c r="F23" s="5"/>
      <c r="G23" s="38"/>
    </row>
    <row r="24" spans="3:10" x14ac:dyDescent="0.2">
      <c r="C24" s="39" t="s">
        <v>16</v>
      </c>
      <c r="F24" s="5"/>
      <c r="G24" s="38"/>
    </row>
    <row r="25" spans="3:10" x14ac:dyDescent="0.2">
      <c r="F25" s="5"/>
      <c r="G25" s="38"/>
    </row>
  </sheetData>
  <mergeCells count="6">
    <mergeCell ref="H9:H10"/>
    <mergeCell ref="A9:A10"/>
    <mergeCell ref="B9:B10"/>
    <mergeCell ref="C9:C10"/>
    <mergeCell ref="D9:D10"/>
    <mergeCell ref="E9:G9"/>
  </mergeCells>
  <pageMargins left="0.74803149606299213" right="0.74803149606299213" top="0.86614173228346458" bottom="0.98425196850393704" header="0.51181102362204722" footer="0.51181102362204722"/>
  <pageSetup paperSize="9" orientation="landscape" horizontalDpi="4294967292" verticalDpi="360" r:id="rId1"/>
  <headerFooter alignWithMargins="0">
    <oddHeader xml:space="preserve">&amp;C&amp;12&amp;UKOPSAVILKUMA APRĒĶINI PAR  DARBU VAI KONSTRUKTĪVO ELEMENTU VEIDIEM  Nr. 3&amp;U
</oddHeader>
    <oddFooter>&amp;C&amp;8&amp;P&amp;R&amp;8&amp;D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26"/>
  <sheetViews>
    <sheetView zoomScaleNormal="100" workbookViewId="0">
      <selection activeCell="B11" sqref="B11"/>
    </sheetView>
  </sheetViews>
  <sheetFormatPr defaultRowHeight="12.75" x14ac:dyDescent="0.2"/>
  <cols>
    <col min="1" max="1" width="5.7109375" style="4" customWidth="1"/>
    <col min="2" max="2" width="35.7109375" style="3" customWidth="1"/>
    <col min="3" max="3" width="5.7109375" style="2" customWidth="1"/>
    <col min="4" max="4" width="6.85546875" style="4" customWidth="1"/>
    <col min="5" max="5" width="6.28515625" style="4" customWidth="1"/>
    <col min="6" max="6" width="6.5703125" style="38" customWidth="1"/>
    <col min="7" max="7" width="8.140625" style="37" customWidth="1"/>
    <col min="8" max="8" width="7.7109375" style="37" customWidth="1"/>
    <col min="9" max="9" width="6.28515625" style="37" customWidth="1"/>
    <col min="10" max="10" width="7.7109375" style="37" customWidth="1"/>
    <col min="11" max="14" width="8.42578125" style="37" customWidth="1"/>
    <col min="15" max="15" width="9.42578125" style="1" customWidth="1"/>
    <col min="16" max="16384" width="9.140625" style="1"/>
  </cols>
  <sheetData>
    <row r="1" spans="1:16" ht="14.25" x14ac:dyDescent="0.2">
      <c r="A1" s="143" t="s">
        <v>14</v>
      </c>
      <c r="B1" s="140"/>
      <c r="C1" s="78" t="s">
        <v>4</v>
      </c>
      <c r="D1" s="138"/>
      <c r="E1" s="138"/>
      <c r="F1" s="137"/>
      <c r="G1" s="136"/>
      <c r="H1" s="136"/>
      <c r="I1" s="136"/>
      <c r="J1" s="136"/>
      <c r="K1" s="136"/>
      <c r="L1" s="136"/>
      <c r="M1" s="136"/>
      <c r="N1" s="136"/>
      <c r="O1" s="135"/>
    </row>
    <row r="2" spans="1:16" ht="15" x14ac:dyDescent="0.2">
      <c r="A2" s="143" t="s">
        <v>36</v>
      </c>
      <c r="B2" s="140"/>
      <c r="C2" s="36" t="s">
        <v>13</v>
      </c>
      <c r="D2" s="138"/>
      <c r="E2" s="138"/>
      <c r="F2" s="137"/>
      <c r="G2" s="136"/>
      <c r="H2" s="136"/>
      <c r="I2" s="136"/>
      <c r="J2" s="136"/>
      <c r="K2" s="136"/>
      <c r="L2" s="136"/>
      <c r="M2" s="136"/>
      <c r="N2" s="136"/>
      <c r="O2" s="135"/>
    </row>
    <row r="3" spans="1:16" ht="15" x14ac:dyDescent="0.2">
      <c r="A3" s="143" t="s">
        <v>35</v>
      </c>
      <c r="B3" s="140"/>
      <c r="C3" s="36" t="s">
        <v>11</v>
      </c>
      <c r="D3" s="138"/>
      <c r="E3" s="138"/>
      <c r="F3" s="137"/>
      <c r="G3" s="136"/>
      <c r="H3" s="136"/>
      <c r="I3" s="136"/>
      <c r="J3" s="136"/>
      <c r="K3" s="136"/>
      <c r="L3" s="136"/>
      <c r="M3" s="136"/>
      <c r="N3" s="136"/>
      <c r="O3" s="135"/>
    </row>
    <row r="4" spans="1:16" ht="14.25" x14ac:dyDescent="0.2">
      <c r="A4" s="143" t="s">
        <v>10</v>
      </c>
      <c r="B4" s="140"/>
      <c r="C4" s="144"/>
      <c r="D4" s="138"/>
      <c r="E4" s="138"/>
      <c r="F4" s="137"/>
      <c r="G4" s="136"/>
      <c r="H4" s="136"/>
      <c r="I4" s="136"/>
      <c r="J4" s="136"/>
      <c r="K4" s="136"/>
      <c r="L4" s="136"/>
      <c r="M4" s="136"/>
      <c r="N4" s="136"/>
      <c r="O4" s="135"/>
    </row>
    <row r="5" spans="1:16" ht="14.25" x14ac:dyDescent="0.2">
      <c r="A5" s="143" t="s">
        <v>178</v>
      </c>
      <c r="B5" s="140"/>
      <c r="C5" s="139"/>
      <c r="D5" s="138"/>
      <c r="E5" s="138"/>
      <c r="F5" s="137"/>
      <c r="G5" s="136"/>
      <c r="H5" s="136"/>
      <c r="I5" s="136"/>
      <c r="J5" s="136"/>
      <c r="K5" s="136"/>
      <c r="L5" s="136"/>
      <c r="M5" s="136"/>
      <c r="N5" s="142" t="s">
        <v>87</v>
      </c>
      <c r="O5" s="141">
        <f>O19</f>
        <v>0</v>
      </c>
    </row>
    <row r="6" spans="1:16" ht="14.25" x14ac:dyDescent="0.2">
      <c r="A6" s="34" t="s">
        <v>179</v>
      </c>
      <c r="B6" s="140"/>
      <c r="C6" s="139"/>
      <c r="D6" s="138"/>
      <c r="E6" s="138"/>
      <c r="F6" s="137"/>
      <c r="G6" s="136"/>
      <c r="H6" s="136"/>
      <c r="I6" s="136"/>
      <c r="J6" s="136"/>
      <c r="K6" s="136"/>
      <c r="L6" s="136"/>
      <c r="M6" s="136"/>
      <c r="N6" s="136"/>
      <c r="O6" s="135"/>
    </row>
    <row r="7" spans="1:16" ht="20.25" customHeight="1" x14ac:dyDescent="0.2">
      <c r="A7" s="199" t="s">
        <v>9</v>
      </c>
      <c r="B7" s="214" t="s">
        <v>86</v>
      </c>
      <c r="C7" s="212" t="s">
        <v>85</v>
      </c>
      <c r="D7" s="199" t="s">
        <v>84</v>
      </c>
      <c r="E7" s="209" t="s">
        <v>83</v>
      </c>
      <c r="F7" s="209"/>
      <c r="G7" s="209"/>
      <c r="H7" s="209"/>
      <c r="I7" s="209"/>
      <c r="J7" s="211"/>
      <c r="K7" s="210" t="s">
        <v>82</v>
      </c>
      <c r="L7" s="209"/>
      <c r="M7" s="209"/>
      <c r="N7" s="209"/>
      <c r="O7" s="211"/>
      <c r="P7" s="32"/>
    </row>
    <row r="8" spans="1:16" ht="78.75" customHeight="1" x14ac:dyDescent="0.2">
      <c r="A8" s="200"/>
      <c r="B8" s="215"/>
      <c r="C8" s="213"/>
      <c r="D8" s="200"/>
      <c r="E8" s="134" t="s">
        <v>81</v>
      </c>
      <c r="F8" s="134" t="s">
        <v>80</v>
      </c>
      <c r="G8" s="133" t="s">
        <v>78</v>
      </c>
      <c r="H8" s="133" t="s">
        <v>77</v>
      </c>
      <c r="I8" s="133" t="s">
        <v>76</v>
      </c>
      <c r="J8" s="133" t="s">
        <v>79</v>
      </c>
      <c r="K8" s="133" t="s">
        <v>28</v>
      </c>
      <c r="L8" s="133" t="s">
        <v>78</v>
      </c>
      <c r="M8" s="133" t="s">
        <v>77</v>
      </c>
      <c r="N8" s="133" t="s">
        <v>76</v>
      </c>
      <c r="O8" s="133" t="s">
        <v>75</v>
      </c>
    </row>
    <row r="9" spans="1:16" x14ac:dyDescent="0.2">
      <c r="A9" s="132"/>
      <c r="B9" s="131"/>
      <c r="C9" s="130"/>
      <c r="D9" s="73"/>
      <c r="E9" s="129"/>
      <c r="F9" s="69"/>
      <c r="G9" s="128"/>
      <c r="H9" s="67"/>
      <c r="I9" s="128"/>
      <c r="J9" s="67"/>
      <c r="K9" s="128"/>
      <c r="L9" s="67"/>
      <c r="M9" s="128"/>
      <c r="N9" s="67"/>
      <c r="O9" s="127"/>
    </row>
    <row r="10" spans="1:16" s="176" customFormat="1" x14ac:dyDescent="0.2">
      <c r="A10" s="109">
        <v>1</v>
      </c>
      <c r="B10" s="177" t="s">
        <v>180</v>
      </c>
      <c r="C10" s="193" t="s">
        <v>89</v>
      </c>
      <c r="D10" s="192">
        <v>1</v>
      </c>
      <c r="E10" s="190"/>
      <c r="F10" s="104"/>
      <c r="G10" s="189"/>
      <c r="H10" s="189"/>
      <c r="I10" s="189"/>
      <c r="J10" s="188">
        <f>G10+H10+I10</f>
        <v>0</v>
      </c>
      <c r="K10" s="188">
        <f>ROUND(D10*E10,2)</f>
        <v>0</v>
      </c>
      <c r="L10" s="188">
        <f>ROUND(D10*G10,2)</f>
        <v>0</v>
      </c>
      <c r="M10" s="188">
        <f>ROUND(D10*H10,2)</f>
        <v>0</v>
      </c>
      <c r="N10" s="188">
        <f>ROUND(D10*I10,2)</f>
        <v>0</v>
      </c>
      <c r="O10" s="188">
        <f>L10+M10+N10</f>
        <v>0</v>
      </c>
    </row>
    <row r="11" spans="1:16" s="176" customFormat="1" x14ac:dyDescent="0.2">
      <c r="A11" s="109">
        <v>2</v>
      </c>
      <c r="B11" s="177" t="s">
        <v>177</v>
      </c>
      <c r="C11" s="193" t="s">
        <v>89</v>
      </c>
      <c r="D11" s="192">
        <v>1</v>
      </c>
      <c r="E11" s="190"/>
      <c r="F11" s="104"/>
      <c r="G11" s="189"/>
      <c r="H11" s="189"/>
      <c r="I11" s="189"/>
      <c r="J11" s="188">
        <f>G11+H11+I11</f>
        <v>0</v>
      </c>
      <c r="K11" s="188">
        <f>ROUND(D11*E11,2)</f>
        <v>0</v>
      </c>
      <c r="L11" s="188">
        <f>ROUND(D11*G11,2)</f>
        <v>0</v>
      </c>
      <c r="M11" s="188">
        <f>ROUND(D11*H11,2)</f>
        <v>0</v>
      </c>
      <c r="N11" s="188">
        <f>ROUND(D11*I11,2)</f>
        <v>0</v>
      </c>
      <c r="O11" s="188">
        <f>L11+M11+N11</f>
        <v>0</v>
      </c>
    </row>
    <row r="12" spans="1:16" s="123" customFormat="1" x14ac:dyDescent="0.2">
      <c r="A12" s="109">
        <v>3</v>
      </c>
      <c r="B12" s="108" t="s">
        <v>181</v>
      </c>
      <c r="C12" s="111" t="s">
        <v>89</v>
      </c>
      <c r="D12" s="191">
        <v>1</v>
      </c>
      <c r="E12" s="190"/>
      <c r="F12" s="104"/>
      <c r="G12" s="189"/>
      <c r="H12" s="189"/>
      <c r="I12" s="189"/>
      <c r="J12" s="188">
        <f>G12+H12+I12</f>
        <v>0</v>
      </c>
      <c r="K12" s="188">
        <f>ROUND(D12*E12,2)</f>
        <v>0</v>
      </c>
      <c r="L12" s="188">
        <f>ROUND(D12*G12,2)</f>
        <v>0</v>
      </c>
      <c r="M12" s="188">
        <f>ROUND(D12*H12,2)</f>
        <v>0</v>
      </c>
      <c r="N12" s="188">
        <f>ROUND(D12*I12,2)</f>
        <v>0</v>
      </c>
      <c r="O12" s="188">
        <f>L12+M12+N12</f>
        <v>0</v>
      </c>
    </row>
    <row r="13" spans="1:16" s="174" customFormat="1" x14ac:dyDescent="0.2">
      <c r="A13" s="109">
        <v>6</v>
      </c>
      <c r="B13" s="108" t="s">
        <v>176</v>
      </c>
      <c r="C13" s="99" t="s">
        <v>89</v>
      </c>
      <c r="D13" s="182">
        <v>1</v>
      </c>
      <c r="E13" s="187"/>
      <c r="F13" s="104"/>
      <c r="G13" s="186"/>
      <c r="H13" s="119"/>
      <c r="I13" s="186"/>
      <c r="J13" s="119">
        <f>SUM(G13:I13)</f>
        <v>0</v>
      </c>
      <c r="K13" s="186">
        <f>D13*E13</f>
        <v>0</v>
      </c>
      <c r="L13" s="119">
        <f>D13*G13</f>
        <v>0</v>
      </c>
      <c r="M13" s="186">
        <f>D13*H13</f>
        <v>0</v>
      </c>
      <c r="N13" s="119">
        <f>I13*D13</f>
        <v>0</v>
      </c>
      <c r="O13" s="119">
        <f>SUM(L13:N13)</f>
        <v>0</v>
      </c>
    </row>
    <row r="14" spans="1:16" s="174" customFormat="1" x14ac:dyDescent="0.2">
      <c r="A14" s="109">
        <v>7</v>
      </c>
      <c r="B14" s="185" t="s">
        <v>175</v>
      </c>
      <c r="C14" s="111" t="s">
        <v>39</v>
      </c>
      <c r="D14" s="182">
        <v>1</v>
      </c>
      <c r="E14" s="175"/>
      <c r="F14" s="104"/>
      <c r="G14" s="105"/>
      <c r="H14" s="104"/>
      <c r="I14" s="105"/>
      <c r="J14" s="104">
        <f>SUM(G14:I14)</f>
        <v>0</v>
      </c>
      <c r="K14" s="105">
        <f>D14*E14</f>
        <v>0</v>
      </c>
      <c r="L14" s="104">
        <f>D14*G14</f>
        <v>0</v>
      </c>
      <c r="M14" s="105">
        <f>D14*H14</f>
        <v>0</v>
      </c>
      <c r="N14" s="104">
        <f>I14*D14</f>
        <v>0</v>
      </c>
      <c r="O14" s="104">
        <f>SUM(L14:N14)</f>
        <v>0</v>
      </c>
    </row>
    <row r="15" spans="1:16" s="174" customFormat="1" ht="51" x14ac:dyDescent="0.2">
      <c r="A15" s="109">
        <v>8</v>
      </c>
      <c r="B15" s="184" t="s">
        <v>174</v>
      </c>
      <c r="C15" s="183" t="s">
        <v>173</v>
      </c>
      <c r="D15" s="182">
        <v>4</v>
      </c>
      <c r="E15" s="175"/>
      <c r="F15" s="106"/>
      <c r="G15" s="181"/>
      <c r="H15" s="180"/>
      <c r="I15" s="105"/>
      <c r="J15" s="179">
        <f>SUM(G15:I15)</f>
        <v>0</v>
      </c>
      <c r="K15" s="105"/>
      <c r="L15" s="104"/>
      <c r="M15" s="105">
        <f>D15*H15</f>
        <v>0</v>
      </c>
      <c r="N15" s="178"/>
      <c r="O15" s="104">
        <f>SUM(L15:N15)</f>
        <v>0</v>
      </c>
    </row>
    <row r="16" spans="1:16" s="94" customFormat="1" x14ac:dyDescent="0.2">
      <c r="A16" s="101"/>
      <c r="B16" s="100"/>
      <c r="C16" s="99"/>
      <c r="D16" s="98"/>
      <c r="E16" s="97"/>
      <c r="F16" s="95"/>
      <c r="G16" s="96"/>
      <c r="H16" s="95"/>
      <c r="I16" s="96"/>
      <c r="J16" s="95"/>
      <c r="K16" s="96"/>
      <c r="L16" s="95"/>
      <c r="M16" s="96"/>
      <c r="N16" s="95"/>
      <c r="O16" s="95"/>
    </row>
    <row r="17" spans="1:15" s="86" customFormat="1" x14ac:dyDescent="0.2">
      <c r="A17" s="92"/>
      <c r="B17" s="43" t="s">
        <v>3</v>
      </c>
      <c r="C17" s="93"/>
      <c r="D17" s="92"/>
      <c r="E17" s="91"/>
      <c r="F17" s="90"/>
      <c r="G17" s="89"/>
      <c r="H17" s="88"/>
      <c r="I17" s="89"/>
      <c r="J17" s="88"/>
      <c r="K17" s="89">
        <f>SUM(K10:K16)</f>
        <v>0</v>
      </c>
      <c r="L17" s="88">
        <f>SUM(L10:L16)</f>
        <v>0</v>
      </c>
      <c r="M17" s="89">
        <f>SUM(M10:M16)</f>
        <v>0</v>
      </c>
      <c r="N17" s="88">
        <f>SUM(N10:N16)</f>
        <v>0</v>
      </c>
      <c r="O17" s="87">
        <f>SUM(O10:O16)</f>
        <v>0</v>
      </c>
    </row>
    <row r="18" spans="1:15" x14ac:dyDescent="0.2">
      <c r="J18" s="81" t="s">
        <v>88</v>
      </c>
      <c r="K18" s="85"/>
      <c r="L18" s="85"/>
      <c r="M18" s="85">
        <f>M17*5%</f>
        <v>0</v>
      </c>
      <c r="N18" s="85"/>
      <c r="O18" s="84">
        <f>M18</f>
        <v>0</v>
      </c>
    </row>
    <row r="19" spans="1:15" x14ac:dyDescent="0.2">
      <c r="J19" s="81" t="s">
        <v>37</v>
      </c>
      <c r="K19" s="83">
        <f>SUM(K17:K18)</f>
        <v>0</v>
      </c>
      <c r="L19" s="83">
        <f>SUM(L17:L18)</f>
        <v>0</v>
      </c>
      <c r="M19" s="83">
        <f>SUM(M17:M18)</f>
        <v>0</v>
      </c>
      <c r="N19" s="83">
        <f>SUM(N17:N18)</f>
        <v>0</v>
      </c>
      <c r="O19" s="82">
        <f>SUM(O17:O18)</f>
        <v>0</v>
      </c>
    </row>
    <row r="20" spans="1:15" x14ac:dyDescent="0.2">
      <c r="J20" s="81"/>
      <c r="K20" s="80"/>
      <c r="L20" s="80"/>
      <c r="M20" s="80"/>
      <c r="N20" s="80"/>
      <c r="O20" s="79"/>
    </row>
    <row r="21" spans="1:15" x14ac:dyDescent="0.2">
      <c r="B21" s="39" t="s">
        <v>0</v>
      </c>
      <c r="E21" s="5"/>
    </row>
    <row r="22" spans="1:15" x14ac:dyDescent="0.2">
      <c r="E22" s="5"/>
    </row>
    <row r="23" spans="1:15" x14ac:dyDescent="0.2">
      <c r="B23" s="39" t="s">
        <v>16</v>
      </c>
      <c r="E23" s="5"/>
    </row>
    <row r="24" spans="1:15" x14ac:dyDescent="0.2">
      <c r="E24" s="5"/>
    </row>
    <row r="26" spans="1:15" x14ac:dyDescent="0.2">
      <c r="B26" s="3" t="s">
        <v>182</v>
      </c>
    </row>
  </sheetData>
  <mergeCells count="6">
    <mergeCell ref="K7:O7"/>
    <mergeCell ref="A7:A8"/>
    <mergeCell ref="B7:B8"/>
    <mergeCell ref="C7:C8"/>
    <mergeCell ref="D7:D8"/>
    <mergeCell ref="E7:J7"/>
  </mergeCells>
  <conditionalFormatting sqref="C14:C15 D13:D15">
    <cfRule type="cellIs" dxfId="3" priority="3" stopIfTrue="1" operator="equal">
      <formula>0</formula>
    </cfRule>
    <cfRule type="expression" dxfId="2" priority="4" stopIfTrue="1">
      <formula>#DIV/0!</formula>
    </cfRule>
  </conditionalFormatting>
  <conditionalFormatting sqref="C12:D12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3-1
&amp;"Arial,Bold"&amp;UBŪVLAUKUMA ORGANIZĀCIJA.</oddHead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KOPT001</vt:lpstr>
      <vt:lpstr>1-BD001</vt:lpstr>
      <vt:lpstr>DEM001</vt:lpstr>
      <vt:lpstr>REN001</vt:lpstr>
      <vt:lpstr>3-BO001</vt:lpstr>
      <vt:lpstr>BO001</vt:lpstr>
      <vt:lpstr>'1-BD001'!Print_Area</vt:lpstr>
      <vt:lpstr>'3-BO001'!Print_Area</vt:lpstr>
      <vt:lpstr>'BO001'!Print_Area</vt:lpstr>
      <vt:lpstr>'DEM001'!Print_Area</vt:lpstr>
      <vt:lpstr>KOPT001!Print_Area</vt:lpstr>
      <vt:lpstr>'REN001'!Print_Area</vt:lpstr>
      <vt:lpstr>'1-BD001'!Print_Titles</vt:lpstr>
      <vt:lpstr>'3-BO001'!Print_Titles</vt:lpstr>
      <vt:lpstr>'BO001'!Print_Titles</vt:lpstr>
      <vt:lpstr>'DEM001'!Print_Titles</vt:lpstr>
      <vt:lpstr>KOPT001!Print_Titles</vt:lpstr>
      <vt:lpstr>'REN001'!Print_Titles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Viktors</dc:creator>
  <cp:lastModifiedBy>Zanda</cp:lastModifiedBy>
  <dcterms:created xsi:type="dcterms:W3CDTF">2017-02-10T14:00:39Z</dcterms:created>
  <dcterms:modified xsi:type="dcterms:W3CDTF">2017-02-23T12:51:57Z</dcterms:modified>
</cp:coreProperties>
</file>