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285" yWindow="195" windowWidth="18420" windowHeight="8415" tabRatio="963" activeTab="1"/>
  </bookViews>
  <sheets>
    <sheet name="KOPT006" sheetId="164" r:id="rId1"/>
    <sheet name="REN006" sheetId="169" r:id="rId2"/>
  </sheets>
  <definedNames>
    <definedName name="_xlnm.Print_Area" localSheetId="0">KOPT006!$A$1:$D$22</definedName>
    <definedName name="_xlnm.Print_Area" localSheetId="1">'REN006'!$A$1:$O$48</definedName>
    <definedName name="_xlnm.Print_Titles" localSheetId="0">KOPT006!$7:$10</definedName>
    <definedName name="_xlnm.Print_Titles" localSheetId="1">'REN006'!$7:$9</definedName>
  </definedNames>
  <calcPr calcId="145621"/>
</workbook>
</file>

<file path=xl/calcChain.xml><?xml version="1.0" encoding="utf-8"?>
<calcChain xmlns="http://schemas.openxmlformats.org/spreadsheetml/2006/main">
  <c r="D11" i="164" l="1"/>
  <c r="K39" i="169"/>
  <c r="G39" i="169"/>
  <c r="L39" i="169" s="1"/>
  <c r="O39" i="169" s="1"/>
  <c r="M36" i="169"/>
  <c r="K36" i="169"/>
  <c r="G36" i="169"/>
  <c r="L36" i="169" s="1"/>
  <c r="M35" i="169"/>
  <c r="K35" i="169"/>
  <c r="G35" i="169"/>
  <c r="L35" i="169" s="1"/>
  <c r="M34" i="169"/>
  <c r="K34" i="169"/>
  <c r="G34" i="169"/>
  <c r="L34" i="169" s="1"/>
  <c r="M33" i="169"/>
  <c r="K33" i="169"/>
  <c r="G33" i="169"/>
  <c r="L33" i="169" s="1"/>
  <c r="M32" i="169"/>
  <c r="K32" i="169"/>
  <c r="G32" i="169"/>
  <c r="L32" i="169" s="1"/>
  <c r="M31" i="169"/>
  <c r="K31" i="169"/>
  <c r="G31" i="169"/>
  <c r="L31" i="169" s="1"/>
  <c r="M30" i="169"/>
  <c r="K30" i="169"/>
  <c r="G30" i="169"/>
  <c r="L30" i="169" s="1"/>
  <c r="M29" i="169"/>
  <c r="K29" i="169"/>
  <c r="G29" i="169"/>
  <c r="L29" i="169" s="1"/>
  <c r="M28" i="169"/>
  <c r="K28" i="169"/>
  <c r="G28" i="169"/>
  <c r="L28" i="169" s="1"/>
  <c r="I28" i="169" l="1"/>
  <c r="N28" i="169" s="1"/>
  <c r="I29" i="169"/>
  <c r="N29" i="169" s="1"/>
  <c r="O29" i="169" s="1"/>
  <c r="I30" i="169"/>
  <c r="N30" i="169" s="1"/>
  <c r="O30" i="169" s="1"/>
  <c r="I31" i="169"/>
  <c r="N31" i="169" s="1"/>
  <c r="O31" i="169" s="1"/>
  <c r="I32" i="169"/>
  <c r="N32" i="169" s="1"/>
  <c r="O32" i="169" s="1"/>
  <c r="I33" i="169"/>
  <c r="N33" i="169" s="1"/>
  <c r="O33" i="169" s="1"/>
  <c r="I34" i="169"/>
  <c r="N34" i="169" s="1"/>
  <c r="O34" i="169" s="1"/>
  <c r="I35" i="169"/>
  <c r="N35" i="169" s="1"/>
  <c r="O35" i="169" s="1"/>
  <c r="I36" i="169"/>
  <c r="N36" i="169" s="1"/>
  <c r="J39" i="169"/>
  <c r="O28" i="169"/>
  <c r="O36" i="169"/>
  <c r="M20" i="169"/>
  <c r="K20" i="169"/>
  <c r="G20" i="169"/>
  <c r="L20" i="169" s="1"/>
  <c r="M19" i="169"/>
  <c r="K19" i="169"/>
  <c r="G19" i="169"/>
  <c r="L19" i="169" s="1"/>
  <c r="J34" i="169" l="1"/>
  <c r="J30" i="169"/>
  <c r="J36" i="169"/>
  <c r="J32" i="169"/>
  <c r="J28" i="169"/>
  <c r="J35" i="169"/>
  <c r="J33" i="169"/>
  <c r="J31" i="169"/>
  <c r="J29" i="169"/>
  <c r="I19" i="169"/>
  <c r="N19" i="169" s="1"/>
  <c r="O19" i="169" s="1"/>
  <c r="I20" i="169"/>
  <c r="N20" i="169" s="1"/>
  <c r="O20" i="169"/>
  <c r="J19" i="169"/>
  <c r="J20" i="169"/>
  <c r="M25" i="169" l="1"/>
  <c r="K25" i="169"/>
  <c r="G25" i="169"/>
  <c r="M24" i="169"/>
  <c r="K24" i="169"/>
  <c r="G24" i="169"/>
  <c r="M23" i="169"/>
  <c r="K23" i="169"/>
  <c r="G23" i="169"/>
  <c r="L23" i="169" s="1"/>
  <c r="M18" i="169"/>
  <c r="K18" i="169"/>
  <c r="G18" i="169"/>
  <c r="M17" i="169"/>
  <c r="K17" i="169"/>
  <c r="G17" i="169"/>
  <c r="I17" i="169" s="1"/>
  <c r="N17" i="169" s="1"/>
  <c r="M16" i="169"/>
  <c r="K16" i="169"/>
  <c r="G16" i="169"/>
  <c r="I16" i="169" s="1"/>
  <c r="N16" i="169" s="1"/>
  <c r="M15" i="169"/>
  <c r="K15" i="169"/>
  <c r="G15" i="169"/>
  <c r="I15" i="169" s="1"/>
  <c r="N15" i="169" s="1"/>
  <c r="M14" i="169"/>
  <c r="K14" i="169"/>
  <c r="G14" i="169"/>
  <c r="I14" i="169" s="1"/>
  <c r="N14" i="169" s="1"/>
  <c r="M13" i="169"/>
  <c r="K13" i="169"/>
  <c r="G13" i="169"/>
  <c r="L13" i="169" s="1"/>
  <c r="M12" i="169"/>
  <c r="K12" i="169"/>
  <c r="G12" i="169"/>
  <c r="L12" i="169" s="1"/>
  <c r="L25" i="169" l="1"/>
  <c r="I25" i="169"/>
  <c r="N25" i="169" s="1"/>
  <c r="L24" i="169"/>
  <c r="I23" i="169"/>
  <c r="N23" i="169" s="1"/>
  <c r="O23" i="169" s="1"/>
  <c r="I24" i="169"/>
  <c r="N24" i="169" s="1"/>
  <c r="I12" i="169"/>
  <c r="N12" i="169" s="1"/>
  <c r="L18" i="169"/>
  <c r="I18" i="169"/>
  <c r="N18" i="169" s="1"/>
  <c r="J17" i="169"/>
  <c r="L17" i="169"/>
  <c r="O17" i="169" s="1"/>
  <c r="J16" i="169"/>
  <c r="L16" i="169"/>
  <c r="O16" i="169" s="1"/>
  <c r="L15" i="169"/>
  <c r="O15" i="169" s="1"/>
  <c r="J15" i="169"/>
  <c r="J14" i="169"/>
  <c r="L14" i="169"/>
  <c r="O14" i="169" s="1"/>
  <c r="I13" i="169"/>
  <c r="N13" i="169" s="1"/>
  <c r="O13" i="169" s="1"/>
  <c r="J12" i="169" l="1"/>
  <c r="O12" i="169"/>
  <c r="O24" i="169"/>
  <c r="O25" i="169"/>
  <c r="J25" i="169"/>
  <c r="J23" i="169"/>
  <c r="J24" i="169"/>
  <c r="J13" i="169"/>
  <c r="O18" i="169"/>
  <c r="J18" i="169"/>
  <c r="K41" i="169" l="1"/>
  <c r="K43" i="169" s="1"/>
  <c r="N41" i="169"/>
  <c r="N43" i="169" s="1"/>
  <c r="L41" i="169"/>
  <c r="L43" i="169" s="1"/>
  <c r="M26" i="169"/>
  <c r="O26" i="169" l="1"/>
  <c r="O41" i="169" s="1"/>
  <c r="J26" i="169"/>
  <c r="M41" i="169"/>
  <c r="O42" i="169" l="1"/>
  <c r="O43" i="169" s="1"/>
  <c r="O5" i="169" l="1"/>
  <c r="M43" i="169"/>
  <c r="D13" i="164" l="1"/>
  <c r="D14" i="164" s="1"/>
  <c r="D15" i="164" s="1"/>
</calcChain>
</file>

<file path=xl/sharedStrings.xml><?xml version="1.0" encoding="utf-8"?>
<sst xmlns="http://schemas.openxmlformats.org/spreadsheetml/2006/main" count="119" uniqueCount="90">
  <si>
    <t>KOPĀ</t>
  </si>
  <si>
    <t>Būves nosaukums:</t>
  </si>
  <si>
    <t>Objekta nosaukums:</t>
  </si>
  <si>
    <t>Objekta adrese:</t>
  </si>
  <si>
    <t>Pasūtījuma Nr.</t>
  </si>
  <si>
    <t>Nr.p.k.</t>
  </si>
  <si>
    <t>Darba nosaukums</t>
  </si>
  <si>
    <t>Mērvienība</t>
  </si>
  <si>
    <t>Daudzums</t>
  </si>
  <si>
    <t>Vienības izmaksas</t>
  </si>
  <si>
    <t>Laika norma (c/h)</t>
  </si>
  <si>
    <t>Darbietilpība (c/h)</t>
  </si>
  <si>
    <t>Kopā uz visu apjomu</t>
  </si>
  <si>
    <t>PAVISAM KOPĀ</t>
  </si>
  <si>
    <t>Tiešās izmaksas kopā</t>
  </si>
  <si>
    <t>Būves adrese:</t>
  </si>
  <si>
    <t>Objekta Nr.</t>
  </si>
  <si>
    <t>Objekta nosaukums</t>
  </si>
  <si>
    <t>PAVISAM BŪVNIECĪBAS IZMAKSAS</t>
  </si>
  <si>
    <t>Sastādīja</t>
  </si>
  <si>
    <t>Pārbaudīja</t>
  </si>
  <si>
    <t>kpl.</t>
  </si>
  <si>
    <t>t.sk. darba aizsardzībai</t>
  </si>
  <si>
    <t>PVN 21%</t>
  </si>
  <si>
    <t>Darba devēja sociālais nodoklis 23,59%</t>
  </si>
  <si>
    <r>
      <t>Objekta izmaksas (</t>
    </r>
    <r>
      <rPr>
        <i/>
        <sz val="10"/>
        <rFont val="Arial"/>
        <family val="2"/>
        <charset val="186"/>
      </rPr>
      <t>euro</t>
    </r>
    <r>
      <rPr>
        <sz val="10"/>
        <rFont val="Arial"/>
        <family val="2"/>
      </rPr>
      <t xml:space="preserve">) </t>
    </r>
  </si>
  <si>
    <r>
      <t>Tāmes tiešās izmaksas</t>
    </r>
    <r>
      <rPr>
        <i/>
        <sz val="11"/>
        <rFont val="Arial"/>
        <family val="2"/>
        <charset val="186"/>
      </rPr>
      <t xml:space="preserve"> euro</t>
    </r>
    <r>
      <rPr>
        <sz val="11"/>
        <rFont val="Arial"/>
        <family val="2"/>
      </rPr>
      <t xml:space="preserve"> bez PVN</t>
    </r>
  </si>
  <si>
    <t>Darba samaksas likme (euro/h)</t>
  </si>
  <si>
    <t>Darba alga (euro)</t>
  </si>
  <si>
    <t>Materiāli (euro)</t>
  </si>
  <si>
    <t>Mehānismi (euro)</t>
  </si>
  <si>
    <t>Kopā (euro)</t>
  </si>
  <si>
    <t>Summa (euro)</t>
  </si>
  <si>
    <r>
      <t>m</t>
    </r>
    <r>
      <rPr>
        <vertAlign val="superscript"/>
        <sz val="10"/>
        <rFont val="Arial"/>
        <family val="2"/>
        <charset val="186"/>
      </rPr>
      <t>2</t>
    </r>
  </si>
  <si>
    <t>gb.</t>
  </si>
  <si>
    <t>m</t>
  </si>
  <si>
    <t>IEKŠĒJĀ APDARE</t>
  </si>
  <si>
    <t xml:space="preserve"> 6.1</t>
  </si>
  <si>
    <t>Ailu apdare- ģipškartona plākšņu apšuvums, špaktelēts, slīpēts, gruntēts, krāsots ar ūdensemulsijas krāsu (2 kārtās)</t>
  </si>
  <si>
    <t>Logu ailu stūra elements</t>
  </si>
  <si>
    <t>Logu iekšējās palodzes- balta plastikāta, b=450mm</t>
  </si>
  <si>
    <t xml:space="preserve"> 6.2</t>
  </si>
  <si>
    <t xml:space="preserve"> 6.3</t>
  </si>
  <si>
    <t>DZĒRBENES IELĀ 14, RĪGĀ, kadastra Nr.0100 092 0440 006</t>
  </si>
  <si>
    <t>BŪVNIECĪBAS KOPTĀME Nr.3</t>
  </si>
  <si>
    <t>Logu demontāža 5560x1200(h)mm</t>
  </si>
  <si>
    <t>Logu demontāža 7550x3340(h)mm</t>
  </si>
  <si>
    <t>Logu demontāža 5560x3340(h)mm</t>
  </si>
  <si>
    <t>Logu demontāža 7490x3340(h)mm</t>
  </si>
  <si>
    <t>Logu demontāža 4380x3340(h)mm</t>
  </si>
  <si>
    <t>Logu demontāža 4550x1200(h)mm</t>
  </si>
  <si>
    <t>Logu demontāža 7570x1200(h)mm</t>
  </si>
  <si>
    <t>Logu demontāža 1720x2295(h)mm</t>
  </si>
  <si>
    <t>ĒKA 006</t>
  </si>
  <si>
    <t>Logu demontāža 5450x1600(h)mm</t>
  </si>
  <si>
    <t xml:space="preserve"> 4.1</t>
  </si>
  <si>
    <t xml:space="preserve"> 4.2</t>
  </si>
  <si>
    <t xml:space="preserve"> 4.3</t>
  </si>
  <si>
    <t xml:space="preserve"> 4.4</t>
  </si>
  <si>
    <t xml:space="preserve"> 4.5</t>
  </si>
  <si>
    <t>Montāžas materiāli, palīgmateriāli, dažādi profili u.c.nepieciešamie materiāli</t>
  </si>
  <si>
    <t xml:space="preserve"> 4.6</t>
  </si>
  <si>
    <t xml:space="preserve"> 4.7</t>
  </si>
  <si>
    <t xml:space="preserve"> 4.8</t>
  </si>
  <si>
    <t xml:space="preserve"> 4.9</t>
  </si>
  <si>
    <t>PVC konstrukcijas logu L1 5560x1200mm izbūve ( plastmasas profils, trīs stiklu pakete, saskaņā ar specifikāciju ARD-01, iesk.furnitūru)</t>
  </si>
  <si>
    <t>PVC konstrukcijas logu L2 5560x3340mm izbūve ( plastmasas profils, trīs stiklu pakete, saskaņā ar specifikāciju ARD-01, iesk.furnitūru)</t>
  </si>
  <si>
    <t>PVC konstrukcijas logu L3 7490x3340mm izbūve ( plastmasas profils, trīs stiklu pakete, saskaņā ar specifikāciju ARD-01, iesk.furnitūru)</t>
  </si>
  <si>
    <t>PVC konstrukcijas logu L4 4380x3340mm izbūve ( plastmasas profils, trīs stiklu pakete, saskaņā ar specifikāciju ARD-01, iesk.furnitūru)</t>
  </si>
  <si>
    <t>PVC konstrukcijas logu L5 7550x3340mm izbūve ( plastmasas profils, trīs stiklu pakete, saskaņā ar specifikāciju ARD-01, iesk.furnitūru)</t>
  </si>
  <si>
    <t>PVC konstrukcijas logu L6 4550x3340mm izbūve ( plastmasas profils, trīs stiklu pakete, saskaņā ar specifikāciju ARD-01, iesk.furnitūru)</t>
  </si>
  <si>
    <t>PVC konstrukcijas logu L7 7570x1200mm izbūve ( plastmasas profils, trīs stiklu pakete, saskaņā ar specifikāciju ARD-01, iesk.furnitūru)</t>
  </si>
  <si>
    <t>PVC konstrukcijas logu L8 7570x1200mm izbūve ( plastmasas profils, trīs stiklu pakete, saskaņā ar specifikāciju ARD-01, iesk.furnitūru)</t>
  </si>
  <si>
    <t>PVC konstrukcijas logu L9 7570x1200mm izbūve ( plastmasas profils, trīs stiklu pakete, saskaņā ar specifikāciju ARD-01, iesk.furnitūru)</t>
  </si>
  <si>
    <t>DEMONTĀŽA</t>
  </si>
  <si>
    <t>FASĀŽU VIENKĀRŠOTĀ ATJAUNOŠANA - LOGU MAIŅA</t>
  </si>
  <si>
    <t xml:space="preserve">Virsizdevumi </t>
  </si>
  <si>
    <t xml:space="preserve">Peļņa </t>
  </si>
  <si>
    <t>Logu maiņa</t>
  </si>
  <si>
    <t xml:space="preserve">Materiālu, būvgružu transporta izdevumi </t>
  </si>
  <si>
    <t>Žoga, sastatņu , pacēlāju īre (montāža demontāža) utml.</t>
  </si>
  <si>
    <t>kpl</t>
  </si>
  <si>
    <t>Demontēto elementu un būvgružu savākšana   un izvešana</t>
  </si>
  <si>
    <t>CITI</t>
  </si>
  <si>
    <t xml:space="preserve">LOGI, </t>
  </si>
  <si>
    <t xml:space="preserve">Tāme sastādīta  </t>
  </si>
  <si>
    <t xml:space="preserve">Tāme sastādīta: </t>
  </si>
  <si>
    <t xml:space="preserve">VISPĀRĒJIE BŪVDARBI </t>
  </si>
  <si>
    <t>FASĀŽU VIENKĀRŠOTĀ ATJAUNOŠANA -LOGU MAIŅA</t>
  </si>
  <si>
    <t xml:space="preserve">LOGU AILU IEKŠĒJĀ APDARE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</si>
</sst>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charset val="186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  <charset val="186"/>
    </font>
    <font>
      <b/>
      <u/>
      <sz val="10"/>
      <name val="Arial"/>
      <family val="2"/>
    </font>
    <font>
      <i/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1"/>
      <name val="Arial"/>
      <family val="2"/>
      <charset val="186"/>
    </font>
    <font>
      <vertAlign val="superscript"/>
      <sz val="10"/>
      <name val="Arial"/>
      <family val="2"/>
      <charset val="186"/>
    </font>
    <font>
      <sz val="10"/>
      <name val="Arial"/>
      <family val="2"/>
      <charset val="186"/>
    </font>
    <font>
      <i/>
      <u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204"/>
    </font>
    <font>
      <b/>
      <i/>
      <u/>
      <sz val="10"/>
      <name val="Arial"/>
      <family val="2"/>
      <charset val="186"/>
    </font>
    <font>
      <sz val="10"/>
      <color indexed="64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0" fontId="11" fillId="0" borderId="0"/>
    <xf numFmtId="0" fontId="1" fillId="0" borderId="0"/>
    <xf numFmtId="0" fontId="16" fillId="0" borderId="0"/>
    <xf numFmtId="0" fontId="17" fillId="3" borderId="0" applyNumberFormat="0" applyBorder="0" applyAlignment="0" applyProtection="0"/>
  </cellStyleXfs>
  <cellXfs count="173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/>
    <xf numFmtId="0" fontId="1" fillId="0" borderId="1" xfId="0" applyFont="1" applyBorder="1" applyAlignment="1">
      <alignment horizontal="center" vertical="center" textRotation="90" wrapText="1"/>
    </xf>
    <xf numFmtId="2" fontId="1" fillId="0" borderId="1" xfId="0" applyNumberFormat="1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2" fontId="1" fillId="0" borderId="0" xfId="0" applyNumberFormat="1" applyFont="1" applyAlignment="1">
      <alignment horizontal="right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right" vertical="top" wrapText="1"/>
    </xf>
    <xf numFmtId="0" fontId="1" fillId="0" borderId="8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3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2" fontId="1" fillId="0" borderId="8" xfId="0" applyNumberFormat="1" applyFont="1" applyBorder="1" applyAlignment="1">
      <alignment vertical="top"/>
    </xf>
    <xf numFmtId="2" fontId="1" fillId="0" borderId="13" xfId="0" applyNumberFormat="1" applyFont="1" applyBorder="1" applyAlignment="1">
      <alignment vertical="top"/>
    </xf>
    <xf numFmtId="2" fontId="1" fillId="0" borderId="6" xfId="0" applyNumberFormat="1" applyFont="1" applyBorder="1" applyAlignment="1">
      <alignment vertical="top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2" fontId="1" fillId="0" borderId="7" xfId="0" applyNumberFormat="1" applyFont="1" applyBorder="1" applyAlignment="1">
      <alignment vertical="top"/>
    </xf>
    <xf numFmtId="0" fontId="1" fillId="0" borderId="13" xfId="0" applyFont="1" applyBorder="1"/>
    <xf numFmtId="0" fontId="1" fillId="0" borderId="6" xfId="0" applyFont="1" applyBorder="1"/>
    <xf numFmtId="0" fontId="3" fillId="0" borderId="0" xfId="0" applyFont="1"/>
    <xf numFmtId="0" fontId="3" fillId="0" borderId="11" xfId="0" applyFont="1" applyBorder="1" applyAlignment="1">
      <alignment horizontal="center" vertical="top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2" fontId="3" fillId="0" borderId="11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2" fontId="1" fillId="0" borderId="1" xfId="0" applyNumberFormat="1" applyFont="1" applyBorder="1"/>
    <xf numFmtId="2" fontId="3" fillId="0" borderId="1" xfId="0" applyNumberFormat="1" applyFont="1" applyBorder="1" applyAlignment="1">
      <alignment vertical="top"/>
    </xf>
    <xf numFmtId="2" fontId="3" fillId="0" borderId="1" xfId="0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2" fontId="1" fillId="2" borderId="0" xfId="0" applyNumberFormat="1" applyFont="1" applyFill="1" applyAlignment="1">
      <alignment vertical="top"/>
    </xf>
    <xf numFmtId="0" fontId="1" fillId="2" borderId="0" xfId="0" applyFont="1" applyFill="1"/>
    <xf numFmtId="17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vertical="top" wrapText="1"/>
    </xf>
    <xf numFmtId="2" fontId="2" fillId="2" borderId="0" xfId="0" applyNumberFormat="1" applyFont="1" applyFill="1" applyAlignment="1">
      <alignment horizontal="right" vertical="top"/>
    </xf>
    <xf numFmtId="1" fontId="5" fillId="2" borderId="0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vertical="center"/>
    </xf>
    <xf numFmtId="2" fontId="3" fillId="0" borderId="7" xfId="0" applyNumberFormat="1" applyFont="1" applyBorder="1" applyAlignment="1">
      <alignment vertical="center"/>
    </xf>
    <xf numFmtId="2" fontId="1" fillId="0" borderId="5" xfId="0" applyNumberFormat="1" applyFont="1" applyBorder="1" applyAlignment="1">
      <alignment vertical="center"/>
    </xf>
    <xf numFmtId="2" fontId="3" fillId="0" borderId="11" xfId="0" applyNumberFormat="1" applyFont="1" applyBorder="1"/>
    <xf numFmtId="0" fontId="1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vertical="top"/>
    </xf>
    <xf numFmtId="17" fontId="3" fillId="0" borderId="0" xfId="0" applyNumberFormat="1" applyFont="1" applyFill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4" fillId="0" borderId="11" xfId="0" applyFont="1" applyBorder="1" applyAlignment="1">
      <alignment horizontal="right" vertical="top" wrapText="1"/>
    </xf>
    <xf numFmtId="0" fontId="2" fillId="0" borderId="0" xfId="0" applyFont="1"/>
    <xf numFmtId="0" fontId="3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vertical="top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164" fontId="1" fillId="0" borderId="5" xfId="0" applyNumberFormat="1" applyFont="1" applyBorder="1" applyAlignment="1">
      <alignment vertical="center"/>
    </xf>
    <xf numFmtId="0" fontId="1" fillId="0" borderId="8" xfId="0" applyFont="1" applyBorder="1" applyAlignment="1">
      <alignment horizontal="left" vertical="top" wrapText="1"/>
    </xf>
    <xf numFmtId="4" fontId="1" fillId="0" borderId="0" xfId="0" applyNumberFormat="1" applyFont="1"/>
    <xf numFmtId="4" fontId="1" fillId="0" borderId="1" xfId="0" applyNumberFormat="1" applyFont="1" applyBorder="1" applyAlignment="1">
      <alignment vertical="top" wrapText="1"/>
    </xf>
    <xf numFmtId="4" fontId="1" fillId="0" borderId="6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vertical="top" wrapText="1"/>
    </xf>
    <xf numFmtId="4" fontId="1" fillId="0" borderId="15" xfId="0" applyNumberFormat="1" applyFont="1" applyBorder="1" applyAlignment="1">
      <alignment vertical="top" wrapText="1"/>
    </xf>
    <xf numFmtId="4" fontId="4" fillId="0" borderId="15" xfId="0" applyNumberFormat="1" applyFont="1" applyBorder="1" applyAlignment="1">
      <alignment vertical="top" wrapText="1"/>
    </xf>
    <xf numFmtId="4" fontId="2" fillId="0" borderId="0" xfId="0" applyNumberFormat="1" applyFont="1"/>
    <xf numFmtId="0" fontId="8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right" vertical="center"/>
    </xf>
    <xf numFmtId="2" fontId="8" fillId="0" borderId="5" xfId="0" applyNumberFormat="1" applyFont="1" applyFill="1" applyBorder="1" applyAlignment="1">
      <alignment vertical="center"/>
    </xf>
    <xf numFmtId="2" fontId="8" fillId="0" borderId="7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5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2" fillId="0" borderId="5" xfId="0" applyFont="1" applyFill="1" applyBorder="1" applyAlignment="1">
      <alignment horizontal="left" vertical="center" wrapText="1"/>
    </xf>
    <xf numFmtId="16" fontId="1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horizontal="center" vertical="top"/>
    </xf>
    <xf numFmtId="0" fontId="8" fillId="0" borderId="6" xfId="0" applyFont="1" applyBorder="1" applyAlignment="1">
      <alignment vertical="top"/>
    </xf>
    <xf numFmtId="2" fontId="8" fillId="0" borderId="8" xfId="0" applyNumberFormat="1" applyFont="1" applyBorder="1" applyAlignment="1">
      <alignment vertical="top"/>
    </xf>
    <xf numFmtId="2" fontId="8" fillId="0" borderId="6" xfId="0" applyNumberFormat="1" applyFont="1" applyBorder="1" applyAlignment="1">
      <alignment vertical="top"/>
    </xf>
    <xf numFmtId="0" fontId="8" fillId="0" borderId="6" xfId="0" applyFont="1" applyBorder="1"/>
    <xf numFmtId="0" fontId="11" fillId="0" borderId="5" xfId="0" applyFont="1" applyFill="1" applyBorder="1" applyAlignment="1">
      <alignment horizontal="center" vertical="center"/>
    </xf>
    <xf numFmtId="2" fontId="1" fillId="0" borderId="7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top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/>
    </xf>
    <xf numFmtId="0" fontId="8" fillId="0" borderId="5" xfId="0" applyFont="1" applyBorder="1" applyAlignment="1">
      <alignment vertical="top"/>
    </xf>
    <xf numFmtId="2" fontId="8" fillId="0" borderId="7" xfId="0" applyNumberFormat="1" applyFont="1" applyBorder="1" applyAlignment="1">
      <alignment vertical="top"/>
    </xf>
    <xf numFmtId="2" fontId="8" fillId="0" borderId="5" xfId="0" applyNumberFormat="1" applyFont="1" applyBorder="1" applyAlignment="1">
      <alignment vertical="top"/>
    </xf>
    <xf numFmtId="0" fontId="8" fillId="0" borderId="5" xfId="0" applyFont="1" applyBorder="1"/>
    <xf numFmtId="0" fontId="15" fillId="0" borderId="5" xfId="0" applyFont="1" applyBorder="1" applyAlignment="1">
      <alignment horizontal="left" vertical="top" wrapText="1"/>
    </xf>
    <xf numFmtId="2" fontId="1" fillId="0" borderId="6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right" vertical="center"/>
    </xf>
    <xf numFmtId="2" fontId="1" fillId="0" borderId="5" xfId="0" applyNumberFormat="1" applyFont="1" applyFill="1" applyBorder="1" applyAlignment="1">
      <alignment horizontal="right" vertical="center"/>
    </xf>
    <xf numFmtId="2" fontId="1" fillId="0" borderId="7" xfId="0" applyNumberFormat="1" applyFont="1" applyFill="1" applyBorder="1" applyAlignment="1">
      <alignment horizontal="right" vertical="center"/>
    </xf>
    <xf numFmtId="2" fontId="8" fillId="0" borderId="0" xfId="0" applyNumberFormat="1" applyFont="1" applyFill="1" applyAlignment="1">
      <alignment vertical="center"/>
    </xf>
    <xf numFmtId="0" fontId="1" fillId="0" borderId="6" xfId="0" applyFont="1" applyFill="1" applyBorder="1" applyAlignment="1">
      <alignment vertical="center"/>
    </xf>
    <xf numFmtId="0" fontId="14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NumberFormat="1" applyFill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2" fontId="3" fillId="0" borderId="5" xfId="0" applyNumberFormat="1" applyFont="1" applyFill="1" applyBorder="1" applyAlignment="1">
      <alignment vertical="center"/>
    </xf>
    <xf numFmtId="2" fontId="3" fillId="0" borderId="6" xfId="0" applyNumberFormat="1" applyFont="1" applyBorder="1" applyAlignment="1">
      <alignment horizontal="right" vertical="center"/>
    </xf>
    <xf numFmtId="4" fontId="1" fillId="0" borderId="1" xfId="3" applyNumberFormat="1" applyFont="1" applyBorder="1" applyAlignment="1">
      <alignment vertical="top" wrapText="1"/>
    </xf>
    <xf numFmtId="4" fontId="1" fillId="0" borderId="1" xfId="3" applyNumberFormat="1" applyFont="1" applyBorder="1" applyAlignment="1">
      <alignment vertical="center" wrapText="1"/>
    </xf>
    <xf numFmtId="4" fontId="8" fillId="0" borderId="1" xfId="3" applyNumberFormat="1" applyFont="1" applyBorder="1" applyAlignment="1">
      <alignment vertical="top" wrapText="1"/>
    </xf>
    <xf numFmtId="2" fontId="1" fillId="0" borderId="5" xfId="3" applyNumberFormat="1" applyFont="1" applyBorder="1" applyAlignment="1">
      <alignment vertical="center"/>
    </xf>
    <xf numFmtId="0" fontId="11" fillId="0" borderId="6" xfId="3" applyFont="1" applyBorder="1" applyAlignment="1">
      <alignment vertical="center" wrapText="1"/>
    </xf>
    <xf numFmtId="0" fontId="11" fillId="0" borderId="6" xfId="3" applyFont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right" vertical="center" wrapText="1"/>
    </xf>
    <xf numFmtId="0" fontId="11" fillId="0" borderId="6" xfId="3" applyFont="1" applyFill="1" applyBorder="1" applyAlignment="1">
      <alignment vertical="center"/>
    </xf>
    <xf numFmtId="2" fontId="11" fillId="0" borderId="6" xfId="3" applyNumberFormat="1" applyFont="1" applyFill="1" applyBorder="1" applyAlignment="1">
      <alignment vertical="center"/>
    </xf>
    <xf numFmtId="2" fontId="11" fillId="0" borderId="6" xfId="3" applyNumberFormat="1" applyFont="1" applyBorder="1" applyAlignment="1">
      <alignment horizontal="right" vertical="center" wrapText="1"/>
    </xf>
    <xf numFmtId="0" fontId="11" fillId="0" borderId="0" xfId="3" applyFont="1" applyFill="1" applyAlignment="1">
      <alignment vertical="center"/>
    </xf>
    <xf numFmtId="164" fontId="11" fillId="0" borderId="5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16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3" fillId="0" borderId="1" xfId="3" applyFont="1" applyBorder="1" applyAlignment="1">
      <alignment horizontal="left" vertical="top" wrapText="1"/>
    </xf>
    <xf numFmtId="0" fontId="7" fillId="0" borderId="1" xfId="3" applyFont="1" applyBorder="1" applyAlignment="1">
      <alignment horizontal="left" vertical="top" wrapText="1"/>
    </xf>
  </cellXfs>
  <cellStyles count="6">
    <cellStyle name="60% - Accent1 2" xfId="5"/>
    <cellStyle name="Excel Built-in Normal" xfId="1"/>
    <cellStyle name="Normal" xfId="0" builtinId="0"/>
    <cellStyle name="Normal 2" xfId="3"/>
    <cellStyle name="Normal 3" xfId="2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28575</xdr:rowOff>
    </xdr:from>
    <xdr:to>
      <xdr:col>15</xdr:col>
      <xdr:colOff>0</xdr:colOff>
      <xdr:row>5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B187BC6D-A21A-485B-A8C3-479F4915B65B}"/>
            </a:ext>
          </a:extLst>
        </xdr:cNvPr>
        <xdr:cNvSpPr>
          <a:spLocks noChangeArrowheads="1"/>
        </xdr:cNvSpPr>
      </xdr:nvSpPr>
      <xdr:spPr bwMode="auto">
        <a:xfrm>
          <a:off x="8772525" y="771525"/>
          <a:ext cx="628650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21"/>
  <sheetViews>
    <sheetView workbookViewId="0">
      <selection activeCell="G21" sqref="G21"/>
    </sheetView>
  </sheetViews>
  <sheetFormatPr defaultRowHeight="12.75" x14ac:dyDescent="0.2"/>
  <cols>
    <col min="1" max="1" width="4.140625" style="3" customWidth="1"/>
    <col min="2" max="2" width="14.85546875" style="3" customWidth="1"/>
    <col min="3" max="3" width="47.42578125" style="1" customWidth="1"/>
    <col min="4" max="4" width="18" style="2" customWidth="1"/>
    <col min="5" max="16384" width="9.140625" style="6"/>
  </cols>
  <sheetData>
    <row r="1" spans="1:8" x14ac:dyDescent="0.2">
      <c r="A1" s="155" t="s">
        <v>44</v>
      </c>
      <c r="B1" s="155"/>
      <c r="C1" s="155"/>
      <c r="D1" s="155"/>
    </row>
    <row r="2" spans="1:8" x14ac:dyDescent="0.2">
      <c r="C2" s="66"/>
    </row>
    <row r="3" spans="1:8" ht="15" x14ac:dyDescent="0.2">
      <c r="A3" s="10" t="s">
        <v>1</v>
      </c>
      <c r="B3" s="10"/>
      <c r="C3" s="67" t="s">
        <v>75</v>
      </c>
    </row>
    <row r="4" spans="1:8" ht="15" x14ac:dyDescent="0.2">
      <c r="A4" s="10" t="s">
        <v>15</v>
      </c>
      <c r="B4" s="10"/>
      <c r="C4" s="67" t="s">
        <v>43</v>
      </c>
    </row>
    <row r="5" spans="1:8" ht="14.25" x14ac:dyDescent="0.2">
      <c r="A5" s="10" t="s">
        <v>4</v>
      </c>
      <c r="B5" s="10"/>
      <c r="C5" s="68"/>
    </row>
    <row r="6" spans="1:8" ht="14.25" x14ac:dyDescent="0.2">
      <c r="A6" s="10" t="s">
        <v>86</v>
      </c>
      <c r="B6" s="10"/>
      <c r="C6" s="66"/>
    </row>
    <row r="8" spans="1:8" ht="20.25" customHeight="1" x14ac:dyDescent="0.2">
      <c r="A8" s="156" t="s">
        <v>5</v>
      </c>
      <c r="B8" s="158" t="s">
        <v>16</v>
      </c>
      <c r="C8" s="160" t="s">
        <v>17</v>
      </c>
      <c r="D8" s="162" t="s">
        <v>25</v>
      </c>
      <c r="E8" s="9"/>
    </row>
    <row r="9" spans="1:8" ht="56.25" customHeight="1" x14ac:dyDescent="0.2">
      <c r="A9" s="157"/>
      <c r="B9" s="159"/>
      <c r="C9" s="161"/>
      <c r="D9" s="163"/>
    </row>
    <row r="10" spans="1:8" x14ac:dyDescent="0.2">
      <c r="A10" s="11"/>
      <c r="B10" s="11"/>
      <c r="C10" s="12"/>
      <c r="D10" s="13"/>
    </row>
    <row r="11" spans="1:8" x14ac:dyDescent="0.2">
      <c r="A11" s="16">
        <v>1</v>
      </c>
      <c r="B11" s="18">
        <v>1</v>
      </c>
      <c r="C11" s="79" t="s">
        <v>78</v>
      </c>
      <c r="D11" s="82">
        <f>'REN006'!O48</f>
        <v>0</v>
      </c>
      <c r="E11" s="80"/>
      <c r="F11" s="80"/>
      <c r="G11" s="80"/>
      <c r="H11" s="80"/>
    </row>
    <row r="12" spans="1:8" x14ac:dyDescent="0.2">
      <c r="A12" s="19"/>
      <c r="B12" s="20"/>
      <c r="C12" s="21"/>
      <c r="D12" s="83"/>
      <c r="E12" s="80"/>
      <c r="F12" s="80"/>
      <c r="G12" s="80"/>
      <c r="H12" s="80"/>
    </row>
    <row r="13" spans="1:8" x14ac:dyDescent="0.2">
      <c r="A13" s="50"/>
      <c r="B13" s="50"/>
      <c r="C13" s="22" t="s">
        <v>0</v>
      </c>
      <c r="D13" s="81">
        <f>SUM(D11:D12)</f>
        <v>0</v>
      </c>
      <c r="E13" s="80"/>
      <c r="F13" s="80"/>
      <c r="G13" s="80"/>
      <c r="H13" s="80"/>
    </row>
    <row r="14" spans="1:8" x14ac:dyDescent="0.2">
      <c r="A14" s="50"/>
      <c r="B14" s="50"/>
      <c r="C14" s="22" t="s">
        <v>23</v>
      </c>
      <c r="D14" s="84">
        <f>D13*21%</f>
        <v>0</v>
      </c>
      <c r="E14" s="80"/>
      <c r="F14" s="80"/>
      <c r="G14" s="80"/>
      <c r="H14" s="80"/>
    </row>
    <row r="15" spans="1:8" s="71" customFormat="1" ht="15" x14ac:dyDescent="0.2">
      <c r="A15" s="69"/>
      <c r="B15" s="69"/>
      <c r="C15" s="70" t="s">
        <v>18</v>
      </c>
      <c r="D15" s="85">
        <f>SUM(D13:D14)</f>
        <v>0</v>
      </c>
      <c r="E15" s="86"/>
      <c r="F15" s="86"/>
      <c r="G15" s="86"/>
      <c r="H15" s="86"/>
    </row>
    <row r="16" spans="1:8" x14ac:dyDescent="0.2">
      <c r="A16" s="50"/>
      <c r="B16" s="50"/>
      <c r="C16" s="72"/>
      <c r="D16" s="73"/>
    </row>
    <row r="19" spans="2:4" x14ac:dyDescent="0.2">
      <c r="B19" s="49" t="s">
        <v>19</v>
      </c>
      <c r="D19" s="49"/>
    </row>
    <row r="20" spans="2:4" x14ac:dyDescent="0.2">
      <c r="B20" s="49"/>
      <c r="D20" s="49"/>
    </row>
    <row r="21" spans="2:4" x14ac:dyDescent="0.2">
      <c r="B21" s="49"/>
    </row>
  </sheetData>
  <mergeCells count="5">
    <mergeCell ref="A1:D1"/>
    <mergeCell ref="A8:A9"/>
    <mergeCell ref="B8:B9"/>
    <mergeCell ref="C8:C9"/>
    <mergeCell ref="D8:D9"/>
  </mergeCells>
  <pageMargins left="0.75" right="0.75" top="1.72" bottom="1" header="0.5" footer="0.5"/>
  <pageSetup paperSize="9" orientation="portrait" horizontalDpi="4294967292" verticalDpi="360" r:id="rId1"/>
  <headerFooter alignWithMargins="0">
    <oddHeader xml:space="preserve">&amp;RAPSTIPRINU
_______________________
&amp;8(Pasūtītāja paraksts un tā atšifrējums)
Z.V.
________.gada____._____________
</oddHeader>
    <oddFooter>&amp;C&amp;8&amp;P&amp;R&amp;8&amp;D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54"/>
  <sheetViews>
    <sheetView tabSelected="1" zoomScaleNormal="100" workbookViewId="0">
      <selection activeCell="E16" sqref="E16"/>
    </sheetView>
  </sheetViews>
  <sheetFormatPr defaultRowHeight="12.75" x14ac:dyDescent="0.2"/>
  <cols>
    <col min="1" max="1" width="5.7109375" style="3" customWidth="1"/>
    <col min="2" max="2" width="37.28515625" style="1" customWidth="1"/>
    <col min="3" max="3" width="4.7109375" style="2" customWidth="1"/>
    <col min="4" max="4" width="6.85546875" style="3" customWidth="1"/>
    <col min="5" max="5" width="6.28515625" style="3" customWidth="1"/>
    <col min="6" max="6" width="6.5703125" style="4" customWidth="1"/>
    <col min="7" max="7" width="6.42578125" style="5" customWidth="1"/>
    <col min="8" max="8" width="8.5703125" style="5" customWidth="1"/>
    <col min="9" max="9" width="6.28515625" style="5" customWidth="1"/>
    <col min="10" max="12" width="8.42578125" style="5" customWidth="1"/>
    <col min="13" max="13" width="9.42578125" style="5" customWidth="1"/>
    <col min="14" max="14" width="8.42578125" style="5" customWidth="1"/>
    <col min="15" max="15" width="9.42578125" style="6" customWidth="1"/>
    <col min="16" max="16384" width="9.140625" style="6"/>
  </cols>
  <sheetData>
    <row r="1" spans="1:16" ht="14.25" x14ac:dyDescent="0.2">
      <c r="A1" s="51" t="s">
        <v>1</v>
      </c>
      <c r="B1" s="52"/>
      <c r="C1" s="77" t="s">
        <v>87</v>
      </c>
      <c r="D1" s="53"/>
      <c r="E1" s="53"/>
      <c r="F1" s="54"/>
      <c r="G1" s="55"/>
      <c r="H1" s="55"/>
      <c r="I1" s="55"/>
      <c r="J1" s="55"/>
      <c r="K1" s="55"/>
      <c r="L1" s="55"/>
      <c r="M1" s="55"/>
      <c r="N1" s="55"/>
      <c r="O1" s="56"/>
    </row>
    <row r="2" spans="1:16" ht="15" x14ac:dyDescent="0.2">
      <c r="A2" s="51" t="s">
        <v>2</v>
      </c>
      <c r="B2" s="52"/>
      <c r="C2" s="67" t="s">
        <v>88</v>
      </c>
      <c r="D2" s="53"/>
      <c r="E2" s="53"/>
      <c r="F2" s="54"/>
      <c r="G2" s="55"/>
      <c r="H2" s="55"/>
      <c r="I2" s="55"/>
      <c r="J2" s="55"/>
      <c r="K2" s="55"/>
      <c r="L2" s="55"/>
      <c r="M2" s="55"/>
      <c r="N2" s="55"/>
      <c r="O2" s="56"/>
    </row>
    <row r="3" spans="1:16" ht="15" x14ac:dyDescent="0.2">
      <c r="A3" s="51" t="s">
        <v>3</v>
      </c>
      <c r="B3" s="52"/>
      <c r="C3" s="67" t="s">
        <v>43</v>
      </c>
      <c r="D3" s="53"/>
      <c r="E3" s="53"/>
      <c r="F3" s="54"/>
      <c r="G3" s="55"/>
      <c r="H3" s="55"/>
      <c r="I3" s="55"/>
      <c r="J3" s="55"/>
      <c r="K3" s="55"/>
      <c r="L3" s="55"/>
      <c r="M3" s="55"/>
      <c r="N3" s="55"/>
      <c r="O3" s="56"/>
    </row>
    <row r="4" spans="1:16" ht="14.25" x14ac:dyDescent="0.2">
      <c r="A4" s="51" t="s">
        <v>4</v>
      </c>
      <c r="B4" s="52"/>
      <c r="C4" s="57"/>
      <c r="D4" s="53"/>
      <c r="E4" s="53"/>
      <c r="F4" s="54"/>
      <c r="G4" s="55"/>
      <c r="H4" s="55"/>
      <c r="I4" s="55"/>
      <c r="J4" s="55"/>
      <c r="K4" s="55"/>
      <c r="L4" s="55"/>
      <c r="M4" s="55"/>
      <c r="N4" s="55"/>
      <c r="O4" s="56"/>
    </row>
    <row r="5" spans="1:16" ht="14.25" x14ac:dyDescent="0.2">
      <c r="A5" s="51" t="s">
        <v>85</v>
      </c>
      <c r="B5" s="52"/>
      <c r="C5" s="58"/>
      <c r="D5" s="53"/>
      <c r="E5" s="53"/>
      <c r="F5" s="54"/>
      <c r="G5" s="55"/>
      <c r="H5" s="55"/>
      <c r="I5" s="55"/>
      <c r="J5" s="55"/>
      <c r="K5" s="55"/>
      <c r="L5" s="55"/>
      <c r="M5" s="55"/>
      <c r="N5" s="59" t="s">
        <v>26</v>
      </c>
      <c r="O5" s="60">
        <f>O43</f>
        <v>0</v>
      </c>
    </row>
    <row r="6" spans="1:16" ht="14.25" x14ac:dyDescent="0.2">
      <c r="A6" s="10" t="s">
        <v>86</v>
      </c>
      <c r="B6" s="52"/>
      <c r="C6" s="58"/>
      <c r="D6" s="53"/>
      <c r="E6" s="53"/>
      <c r="F6" s="54"/>
      <c r="G6" s="55"/>
      <c r="H6" s="55"/>
      <c r="I6" s="55"/>
      <c r="J6" s="55"/>
      <c r="K6" s="55"/>
      <c r="L6" s="55"/>
      <c r="M6" s="55"/>
      <c r="N6" s="55"/>
      <c r="O6" s="56"/>
    </row>
    <row r="7" spans="1:16" ht="20.25" customHeight="1" x14ac:dyDescent="0.2">
      <c r="A7" s="156" t="s">
        <v>5</v>
      </c>
      <c r="B7" s="167" t="s">
        <v>6</v>
      </c>
      <c r="C7" s="169" t="s">
        <v>7</v>
      </c>
      <c r="D7" s="156" t="s">
        <v>8</v>
      </c>
      <c r="E7" s="165" t="s">
        <v>9</v>
      </c>
      <c r="F7" s="165"/>
      <c r="G7" s="165"/>
      <c r="H7" s="165"/>
      <c r="I7" s="165"/>
      <c r="J7" s="166"/>
      <c r="K7" s="164" t="s">
        <v>12</v>
      </c>
      <c r="L7" s="165"/>
      <c r="M7" s="165"/>
      <c r="N7" s="165"/>
      <c r="O7" s="166"/>
      <c r="P7" s="9"/>
    </row>
    <row r="8" spans="1:16" ht="78.75" customHeight="1" x14ac:dyDescent="0.2">
      <c r="A8" s="157"/>
      <c r="B8" s="168"/>
      <c r="C8" s="170"/>
      <c r="D8" s="157"/>
      <c r="E8" s="7" t="s">
        <v>10</v>
      </c>
      <c r="F8" s="7" t="s">
        <v>27</v>
      </c>
      <c r="G8" s="8" t="s">
        <v>28</v>
      </c>
      <c r="H8" s="8" t="s">
        <v>29</v>
      </c>
      <c r="I8" s="8" t="s">
        <v>30</v>
      </c>
      <c r="J8" s="8" t="s">
        <v>31</v>
      </c>
      <c r="K8" s="8" t="s">
        <v>11</v>
      </c>
      <c r="L8" s="8" t="s">
        <v>28</v>
      </c>
      <c r="M8" s="8" t="s">
        <v>29</v>
      </c>
      <c r="N8" s="8" t="s">
        <v>30</v>
      </c>
      <c r="O8" s="8" t="s">
        <v>32</v>
      </c>
    </row>
    <row r="9" spans="1:16" x14ac:dyDescent="0.2">
      <c r="A9" s="17"/>
      <c r="B9" s="32"/>
      <c r="C9" s="33"/>
      <c r="D9" s="26"/>
      <c r="E9" s="34"/>
      <c r="F9" s="27"/>
      <c r="G9" s="35"/>
      <c r="H9" s="30"/>
      <c r="I9" s="35"/>
      <c r="J9" s="30"/>
      <c r="K9" s="35"/>
      <c r="L9" s="30"/>
      <c r="M9" s="35"/>
      <c r="N9" s="30"/>
      <c r="O9" s="36"/>
    </row>
    <row r="10" spans="1:16" s="87" customFormat="1" x14ac:dyDescent="0.2">
      <c r="A10" s="115"/>
      <c r="B10" s="122" t="s">
        <v>53</v>
      </c>
      <c r="C10" s="116"/>
      <c r="D10" s="115"/>
      <c r="E10" s="117"/>
      <c r="F10" s="118"/>
      <c r="G10" s="119"/>
      <c r="H10" s="120"/>
      <c r="I10" s="119"/>
      <c r="J10" s="120"/>
      <c r="K10" s="119"/>
      <c r="L10" s="120"/>
      <c r="M10" s="119"/>
      <c r="N10" s="120"/>
      <c r="O10" s="121"/>
    </row>
    <row r="11" spans="1:16" s="96" customFormat="1" x14ac:dyDescent="0.2">
      <c r="A11" s="90">
        <v>4</v>
      </c>
      <c r="B11" s="91" t="s">
        <v>84</v>
      </c>
      <c r="C11" s="75"/>
      <c r="D11" s="97"/>
      <c r="E11" s="93"/>
      <c r="F11" s="94"/>
      <c r="G11" s="95"/>
      <c r="H11" s="94"/>
      <c r="I11" s="95"/>
      <c r="J11" s="94"/>
      <c r="K11" s="95"/>
      <c r="L11" s="94"/>
      <c r="M11" s="95"/>
      <c r="N11" s="94"/>
      <c r="O11" s="94"/>
    </row>
    <row r="12" spans="1:16" ht="51" x14ac:dyDescent="0.2">
      <c r="A12" s="100" t="s">
        <v>55</v>
      </c>
      <c r="B12" s="132" t="s">
        <v>65</v>
      </c>
      <c r="C12" s="133" t="s">
        <v>21</v>
      </c>
      <c r="D12" s="134">
        <v>3</v>
      </c>
      <c r="E12" s="123"/>
      <c r="F12" s="124"/>
      <c r="G12" s="110">
        <f t="shared" ref="G12" si="0">E12*F12</f>
        <v>0</v>
      </c>
      <c r="H12" s="64"/>
      <c r="I12" s="110">
        <f t="shared" ref="I12" si="1">G12*0.1</f>
        <v>0</v>
      </c>
      <c r="J12" s="64">
        <f t="shared" ref="J12" si="2">SUM(G12:I12)</f>
        <v>0</v>
      </c>
      <c r="K12" s="110">
        <f t="shared" ref="K12" si="3">ROUND(D12*E12,2)</f>
        <v>0</v>
      </c>
      <c r="L12" s="64">
        <f t="shared" ref="L12" si="4">ROUND(D12*G12,2)</f>
        <v>0</v>
      </c>
      <c r="M12" s="110">
        <f t="shared" ref="M12" si="5">ROUND(D12*H12,2)</f>
        <v>0</v>
      </c>
      <c r="N12" s="64">
        <f t="shared" ref="N12" si="6">ROUND(I12*D12,2)</f>
        <v>0</v>
      </c>
      <c r="O12" s="64">
        <f t="shared" ref="O12" si="7">SUM(L12:N12)</f>
        <v>0</v>
      </c>
    </row>
    <row r="13" spans="1:16" ht="51" x14ac:dyDescent="0.2">
      <c r="A13" s="100" t="s">
        <v>56</v>
      </c>
      <c r="B13" s="132" t="s">
        <v>66</v>
      </c>
      <c r="C13" s="133" t="s">
        <v>21</v>
      </c>
      <c r="D13" s="134">
        <v>11</v>
      </c>
      <c r="E13" s="123"/>
      <c r="F13" s="124"/>
      <c r="G13" s="110">
        <f t="shared" ref="G13" si="8">E13*F13</f>
        <v>0</v>
      </c>
      <c r="H13" s="64"/>
      <c r="I13" s="110">
        <f t="shared" ref="I13" si="9">G13*0.1</f>
        <v>0</v>
      </c>
      <c r="J13" s="64">
        <f t="shared" ref="J13" si="10">SUM(G13:I13)</f>
        <v>0</v>
      </c>
      <c r="K13" s="110">
        <f t="shared" ref="K13" si="11">ROUND(D13*E13,2)</f>
        <v>0</v>
      </c>
      <c r="L13" s="64">
        <f t="shared" ref="L13" si="12">ROUND(D13*G13,2)</f>
        <v>0</v>
      </c>
      <c r="M13" s="110">
        <f t="shared" ref="M13" si="13">ROUND(D13*H13,2)</f>
        <v>0</v>
      </c>
      <c r="N13" s="64">
        <f t="shared" ref="N13" si="14">ROUND(I13*D13,2)</f>
        <v>0</v>
      </c>
      <c r="O13" s="64">
        <f t="shared" ref="O13" si="15">SUM(L13:N13)</f>
        <v>0</v>
      </c>
    </row>
    <row r="14" spans="1:16" ht="51" x14ac:dyDescent="0.2">
      <c r="A14" s="100" t="s">
        <v>57</v>
      </c>
      <c r="B14" s="132" t="s">
        <v>67</v>
      </c>
      <c r="C14" s="133" t="s">
        <v>21</v>
      </c>
      <c r="D14" s="134">
        <v>1</v>
      </c>
      <c r="E14" s="123"/>
      <c r="F14" s="124"/>
      <c r="G14" s="110">
        <f t="shared" ref="G14" si="16">E14*F14</f>
        <v>0</v>
      </c>
      <c r="H14" s="64"/>
      <c r="I14" s="110">
        <f t="shared" ref="I14" si="17">G14*0.1</f>
        <v>0</v>
      </c>
      <c r="J14" s="64">
        <f t="shared" ref="J14" si="18">SUM(G14:I14)</f>
        <v>0</v>
      </c>
      <c r="K14" s="110">
        <f t="shared" ref="K14" si="19">ROUND(D14*E14,2)</f>
        <v>0</v>
      </c>
      <c r="L14" s="64">
        <f t="shared" ref="L14" si="20">ROUND(D14*G14,2)</f>
        <v>0</v>
      </c>
      <c r="M14" s="110">
        <f t="shared" ref="M14" si="21">ROUND(D14*H14,2)</f>
        <v>0</v>
      </c>
      <c r="N14" s="64">
        <f t="shared" ref="N14" si="22">ROUND(I14*D14,2)</f>
        <v>0</v>
      </c>
      <c r="O14" s="64">
        <f t="shared" ref="O14" si="23">SUM(L14:N14)</f>
        <v>0</v>
      </c>
    </row>
    <row r="15" spans="1:16" ht="51" x14ac:dyDescent="0.2">
      <c r="A15" s="100" t="s">
        <v>58</v>
      </c>
      <c r="B15" s="132" t="s">
        <v>68</v>
      </c>
      <c r="C15" s="133" t="s">
        <v>21</v>
      </c>
      <c r="D15" s="134">
        <v>2</v>
      </c>
      <c r="E15" s="123"/>
      <c r="F15" s="124"/>
      <c r="G15" s="110">
        <f t="shared" ref="G15" si="24">E15*F15</f>
        <v>0</v>
      </c>
      <c r="H15" s="64"/>
      <c r="I15" s="110">
        <f t="shared" ref="I15" si="25">G15*0.1</f>
        <v>0</v>
      </c>
      <c r="J15" s="64">
        <f t="shared" ref="J15" si="26">SUM(G15:I15)</f>
        <v>0</v>
      </c>
      <c r="K15" s="110">
        <f t="shared" ref="K15" si="27">ROUND(D15*E15,2)</f>
        <v>0</v>
      </c>
      <c r="L15" s="64">
        <f t="shared" ref="L15" si="28">ROUND(D15*G15,2)</f>
        <v>0</v>
      </c>
      <c r="M15" s="110">
        <f t="shared" ref="M15" si="29">ROUND(D15*H15,2)</f>
        <v>0</v>
      </c>
      <c r="N15" s="64">
        <f t="shared" ref="N15" si="30">ROUND(I15*D15,2)</f>
        <v>0</v>
      </c>
      <c r="O15" s="64">
        <f t="shared" ref="O15" si="31">SUM(L15:N15)</f>
        <v>0</v>
      </c>
    </row>
    <row r="16" spans="1:16" ht="51" x14ac:dyDescent="0.2">
      <c r="A16" s="100" t="s">
        <v>59</v>
      </c>
      <c r="B16" s="132" t="s">
        <v>69</v>
      </c>
      <c r="C16" s="133" t="s">
        <v>21</v>
      </c>
      <c r="D16" s="134">
        <v>2</v>
      </c>
      <c r="E16" s="123"/>
      <c r="F16" s="124"/>
      <c r="G16" s="110">
        <f t="shared" ref="G16" si="32">E16*F16</f>
        <v>0</v>
      </c>
      <c r="H16" s="64"/>
      <c r="I16" s="110">
        <f t="shared" ref="I16" si="33">G16*0.1</f>
        <v>0</v>
      </c>
      <c r="J16" s="64">
        <f t="shared" ref="J16" si="34">SUM(G16:I16)</f>
        <v>0</v>
      </c>
      <c r="K16" s="110">
        <f t="shared" ref="K16" si="35">ROUND(D16*E16,2)</f>
        <v>0</v>
      </c>
      <c r="L16" s="64">
        <f t="shared" ref="L16" si="36">ROUND(D16*G16,2)</f>
        <v>0</v>
      </c>
      <c r="M16" s="110">
        <f t="shared" ref="M16" si="37">ROUND(D16*H16,2)</f>
        <v>0</v>
      </c>
      <c r="N16" s="64">
        <f t="shared" ref="N16" si="38">ROUND(I16*D16,2)</f>
        <v>0</v>
      </c>
      <c r="O16" s="64">
        <f t="shared" ref="O16" si="39">SUM(L16:N16)</f>
        <v>0</v>
      </c>
    </row>
    <row r="17" spans="1:15" ht="51" x14ac:dyDescent="0.2">
      <c r="A17" s="100" t="s">
        <v>61</v>
      </c>
      <c r="B17" s="132" t="s">
        <v>70</v>
      </c>
      <c r="C17" s="133" t="s">
        <v>21</v>
      </c>
      <c r="D17" s="134">
        <v>1</v>
      </c>
      <c r="E17" s="123"/>
      <c r="F17" s="124"/>
      <c r="G17" s="110">
        <f t="shared" ref="G17" si="40">E17*F17</f>
        <v>0</v>
      </c>
      <c r="H17" s="64"/>
      <c r="I17" s="110">
        <f t="shared" ref="I17" si="41">G17*0.1</f>
        <v>0</v>
      </c>
      <c r="J17" s="64">
        <f t="shared" ref="J17" si="42">SUM(G17:I17)</f>
        <v>0</v>
      </c>
      <c r="K17" s="110">
        <f t="shared" ref="K17" si="43">ROUND(D17*E17,2)</f>
        <v>0</v>
      </c>
      <c r="L17" s="64">
        <f t="shared" ref="L17" si="44">ROUND(D17*G17,2)</f>
        <v>0</v>
      </c>
      <c r="M17" s="110">
        <f t="shared" ref="M17" si="45">ROUND(D17*H17,2)</f>
        <v>0</v>
      </c>
      <c r="N17" s="64">
        <f t="shared" ref="N17" si="46">ROUND(I17*D17,2)</f>
        <v>0</v>
      </c>
      <c r="O17" s="64">
        <f t="shared" ref="O17" si="47">SUM(L17:N17)</f>
        <v>0</v>
      </c>
    </row>
    <row r="18" spans="1:15" ht="51" x14ac:dyDescent="0.2">
      <c r="A18" s="100" t="s">
        <v>62</v>
      </c>
      <c r="B18" s="132" t="s">
        <v>71</v>
      </c>
      <c r="C18" s="133" t="s">
        <v>21</v>
      </c>
      <c r="D18" s="134">
        <v>1</v>
      </c>
      <c r="E18" s="123"/>
      <c r="F18" s="124"/>
      <c r="G18" s="110">
        <f t="shared" ref="G18" si="48">E18*F18</f>
        <v>0</v>
      </c>
      <c r="H18" s="64"/>
      <c r="I18" s="110">
        <f t="shared" ref="I18" si="49">G18*0.1</f>
        <v>0</v>
      </c>
      <c r="J18" s="64">
        <f t="shared" ref="J18" si="50">SUM(G18:I18)</f>
        <v>0</v>
      </c>
      <c r="K18" s="110">
        <f t="shared" ref="K18" si="51">ROUND(D18*E18,2)</f>
        <v>0</v>
      </c>
      <c r="L18" s="64">
        <f t="shared" ref="L18" si="52">ROUND(D18*G18,2)</f>
        <v>0</v>
      </c>
      <c r="M18" s="110">
        <f t="shared" ref="M18" si="53">ROUND(D18*H18,2)</f>
        <v>0</v>
      </c>
      <c r="N18" s="64">
        <f t="shared" ref="N18" si="54">ROUND(I18*D18,2)</f>
        <v>0</v>
      </c>
      <c r="O18" s="64">
        <f t="shared" ref="O18" si="55">SUM(L18:N18)</f>
        <v>0</v>
      </c>
    </row>
    <row r="19" spans="1:15" ht="51" x14ac:dyDescent="0.2">
      <c r="A19" s="100" t="s">
        <v>63</v>
      </c>
      <c r="B19" s="132" t="s">
        <v>72</v>
      </c>
      <c r="C19" s="133" t="s">
        <v>21</v>
      </c>
      <c r="D19" s="134">
        <v>90</v>
      </c>
      <c r="E19" s="123"/>
      <c r="F19" s="124"/>
      <c r="G19" s="110">
        <f t="shared" ref="G19" si="56">E19*F19</f>
        <v>0</v>
      </c>
      <c r="H19" s="64"/>
      <c r="I19" s="110">
        <f t="shared" ref="I19" si="57">G19*0.1</f>
        <v>0</v>
      </c>
      <c r="J19" s="64">
        <f t="shared" ref="J19" si="58">SUM(G19:I19)</f>
        <v>0</v>
      </c>
      <c r="K19" s="110">
        <f t="shared" ref="K19" si="59">ROUND(D19*E19,2)</f>
        <v>0</v>
      </c>
      <c r="L19" s="64">
        <f t="shared" ref="L19" si="60">ROUND(D19*G19,2)</f>
        <v>0</v>
      </c>
      <c r="M19" s="110">
        <f t="shared" ref="M19" si="61">ROUND(D19*H19,2)</f>
        <v>0</v>
      </c>
      <c r="N19" s="64">
        <f t="shared" ref="N19" si="62">ROUND(I19*D19,2)</f>
        <v>0</v>
      </c>
      <c r="O19" s="64">
        <f t="shared" ref="O19" si="63">SUM(L19:N19)</f>
        <v>0</v>
      </c>
    </row>
    <row r="20" spans="1:15" ht="51" x14ac:dyDescent="0.2">
      <c r="A20" s="100" t="s">
        <v>64</v>
      </c>
      <c r="B20" s="132" t="s">
        <v>73</v>
      </c>
      <c r="C20" s="133" t="s">
        <v>21</v>
      </c>
      <c r="D20" s="134">
        <v>6</v>
      </c>
      <c r="E20" s="123"/>
      <c r="F20" s="124"/>
      <c r="G20" s="110">
        <f>E20*F20</f>
        <v>0</v>
      </c>
      <c r="H20" s="64"/>
      <c r="I20" s="110">
        <f>G20*0.1</f>
        <v>0</v>
      </c>
      <c r="J20" s="64">
        <f>SUM(G20:I20)</f>
        <v>0</v>
      </c>
      <c r="K20" s="110">
        <f>ROUND(D20*E20,2)</f>
        <v>0</v>
      </c>
      <c r="L20" s="64">
        <f>ROUND(D20*G20,2)</f>
        <v>0</v>
      </c>
      <c r="M20" s="110">
        <f>ROUND(D20*H20,2)</f>
        <v>0</v>
      </c>
      <c r="N20" s="64">
        <f>ROUND(I20*D20,2)</f>
        <v>0</v>
      </c>
      <c r="O20" s="64">
        <f>SUM(L20:N20)</f>
        <v>0</v>
      </c>
    </row>
    <row r="21" spans="1:15" s="87" customFormat="1" x14ac:dyDescent="0.2">
      <c r="A21" s="101">
        <v>6</v>
      </c>
      <c r="B21" s="102" t="s">
        <v>36</v>
      </c>
      <c r="C21" s="92"/>
      <c r="D21" s="103"/>
      <c r="E21" s="104"/>
      <c r="F21" s="105"/>
      <c r="G21" s="106"/>
      <c r="H21" s="107"/>
      <c r="I21" s="106"/>
      <c r="J21" s="107"/>
      <c r="K21" s="106"/>
      <c r="L21" s="107"/>
      <c r="M21" s="106"/>
      <c r="N21" s="107"/>
      <c r="O21" s="108"/>
    </row>
    <row r="22" spans="1:15" x14ac:dyDescent="0.2">
      <c r="A22" s="18"/>
      <c r="B22" s="99" t="s">
        <v>89</v>
      </c>
      <c r="C22" s="75"/>
      <c r="D22" s="98"/>
      <c r="E22" s="25"/>
      <c r="F22" s="28"/>
      <c r="G22" s="29"/>
      <c r="H22" s="31"/>
      <c r="I22" s="29"/>
      <c r="J22" s="31"/>
      <c r="K22" s="29"/>
      <c r="L22" s="31"/>
      <c r="M22" s="29"/>
      <c r="N22" s="31"/>
      <c r="O22" s="37"/>
    </row>
    <row r="23" spans="1:15" ht="38.25" x14ac:dyDescent="0.2">
      <c r="A23" s="88" t="s">
        <v>37</v>
      </c>
      <c r="B23" s="23" t="s">
        <v>38</v>
      </c>
      <c r="C23" s="75" t="s">
        <v>33</v>
      </c>
      <c r="D23" s="131">
        <v>150</v>
      </c>
      <c r="E23" s="123"/>
      <c r="F23" s="124"/>
      <c r="G23" s="110">
        <f t="shared" ref="G23:G25" si="64">ROUND(E23*F23,2)</f>
        <v>0</v>
      </c>
      <c r="H23" s="76"/>
      <c r="I23" s="110">
        <f t="shared" ref="I23:I25" si="65">ROUND(G23*0.05,2)</f>
        <v>0</v>
      </c>
      <c r="J23" s="64">
        <f t="shared" ref="J23:J25" si="66">SUM(G23:I23)</f>
        <v>0</v>
      </c>
      <c r="K23" s="110">
        <f t="shared" ref="K23:K25" si="67">ROUND(D23*E23,2)</f>
        <v>0</v>
      </c>
      <c r="L23" s="64">
        <f t="shared" ref="L23:L25" si="68">ROUND(D23*G23,2)</f>
        <v>0</v>
      </c>
      <c r="M23" s="110">
        <f t="shared" ref="M23:M25" si="69">ROUND(D23*H23,2)</f>
        <v>0</v>
      </c>
      <c r="N23" s="64">
        <f t="shared" ref="N23:N25" si="70">ROUND(I23*D23,2)</f>
        <v>0</v>
      </c>
      <c r="O23" s="64">
        <f t="shared" ref="O23:O25" si="71">SUM(L23:N23)</f>
        <v>0</v>
      </c>
    </row>
    <row r="24" spans="1:15" x14ac:dyDescent="0.2">
      <c r="A24" s="88" t="s">
        <v>41</v>
      </c>
      <c r="B24" s="23" t="s">
        <v>39</v>
      </c>
      <c r="C24" s="75" t="s">
        <v>35</v>
      </c>
      <c r="D24" s="131">
        <v>850</v>
      </c>
      <c r="E24" s="123"/>
      <c r="F24" s="124"/>
      <c r="G24" s="110">
        <f t="shared" si="64"/>
        <v>0</v>
      </c>
      <c r="H24" s="76"/>
      <c r="I24" s="110">
        <f t="shared" si="65"/>
        <v>0</v>
      </c>
      <c r="J24" s="64">
        <f t="shared" si="66"/>
        <v>0</v>
      </c>
      <c r="K24" s="110">
        <f t="shared" si="67"/>
        <v>0</v>
      </c>
      <c r="L24" s="64">
        <f t="shared" si="68"/>
        <v>0</v>
      </c>
      <c r="M24" s="110">
        <f t="shared" si="69"/>
        <v>0</v>
      </c>
      <c r="N24" s="64">
        <f t="shared" si="70"/>
        <v>0</v>
      </c>
      <c r="O24" s="64">
        <f t="shared" si="71"/>
        <v>0</v>
      </c>
    </row>
    <row r="25" spans="1:15" ht="25.5" x14ac:dyDescent="0.2">
      <c r="A25" s="88" t="s">
        <v>42</v>
      </c>
      <c r="B25" s="23" t="s">
        <v>40</v>
      </c>
      <c r="C25" s="75" t="s">
        <v>35</v>
      </c>
      <c r="D25" s="131">
        <v>240</v>
      </c>
      <c r="E25" s="123"/>
      <c r="F25" s="124"/>
      <c r="G25" s="110">
        <f t="shared" si="64"/>
        <v>0</v>
      </c>
      <c r="H25" s="76"/>
      <c r="I25" s="110">
        <f t="shared" si="65"/>
        <v>0</v>
      </c>
      <c r="J25" s="64">
        <f t="shared" si="66"/>
        <v>0</v>
      </c>
      <c r="K25" s="110">
        <f t="shared" si="67"/>
        <v>0</v>
      </c>
      <c r="L25" s="64">
        <f t="shared" si="68"/>
        <v>0</v>
      </c>
      <c r="M25" s="110">
        <f t="shared" si="69"/>
        <v>0</v>
      </c>
      <c r="N25" s="64">
        <f t="shared" si="70"/>
        <v>0</v>
      </c>
      <c r="O25" s="64">
        <f t="shared" si="71"/>
        <v>0</v>
      </c>
    </row>
    <row r="26" spans="1:15" s="89" customFormat="1" ht="25.5" x14ac:dyDescent="0.2">
      <c r="A26" s="88">
        <v>6.4</v>
      </c>
      <c r="B26" s="114" t="s">
        <v>60</v>
      </c>
      <c r="C26" s="135" t="s">
        <v>21</v>
      </c>
      <c r="D26" s="136">
        <v>1</v>
      </c>
      <c r="E26" s="137"/>
      <c r="F26" s="98"/>
      <c r="G26" s="113"/>
      <c r="H26" s="111"/>
      <c r="I26" s="112"/>
      <c r="J26" s="78">
        <f>SUM(G26:I26)</f>
        <v>0</v>
      </c>
      <c r="K26" s="113"/>
      <c r="L26" s="124"/>
      <c r="M26" s="113">
        <f>SUM(M10:M25)*5%</f>
        <v>0</v>
      </c>
      <c r="N26" s="124"/>
      <c r="O26" s="64">
        <f>SUM(L26:N26)</f>
        <v>0</v>
      </c>
    </row>
    <row r="27" spans="1:15" s="87" customFormat="1" x14ac:dyDescent="0.2">
      <c r="A27" s="115">
        <v>2</v>
      </c>
      <c r="B27" s="122" t="s">
        <v>74</v>
      </c>
      <c r="C27" s="116"/>
      <c r="D27" s="115"/>
      <c r="E27" s="117"/>
      <c r="F27" s="118"/>
      <c r="G27" s="119"/>
      <c r="H27" s="120"/>
      <c r="I27" s="119"/>
      <c r="J27" s="120"/>
      <c r="K27" s="119"/>
      <c r="L27" s="120"/>
      <c r="M27" s="119"/>
      <c r="N27" s="120"/>
      <c r="O27" s="121"/>
    </row>
    <row r="28" spans="1:15" x14ac:dyDescent="0.2">
      <c r="A28" s="88">
        <v>2.1</v>
      </c>
      <c r="B28" s="23" t="s">
        <v>45</v>
      </c>
      <c r="C28" s="75" t="s">
        <v>34</v>
      </c>
      <c r="D28" s="98">
        <v>3</v>
      </c>
      <c r="E28" s="123"/>
      <c r="F28" s="124"/>
      <c r="G28" s="110">
        <f t="shared" ref="G28:G35" si="72">ROUND(E28*F28,2)</f>
        <v>0</v>
      </c>
      <c r="H28" s="76">
        <v>0</v>
      </c>
      <c r="I28" s="110">
        <f t="shared" ref="I28:I35" si="73">ROUND(G28*0.2,2)</f>
        <v>0</v>
      </c>
      <c r="J28" s="64">
        <f t="shared" ref="J28:J35" si="74">SUM(G28:I28)</f>
        <v>0</v>
      </c>
      <c r="K28" s="110">
        <f t="shared" ref="K28:K35" si="75">ROUND(D28*E28,2)</f>
        <v>0</v>
      </c>
      <c r="L28" s="64">
        <f t="shared" ref="L28:L35" si="76">ROUND(D28*G28,2)</f>
        <v>0</v>
      </c>
      <c r="M28" s="110">
        <f t="shared" ref="M28:M35" si="77">ROUND(D28*H28,2)</f>
        <v>0</v>
      </c>
      <c r="N28" s="64">
        <f t="shared" ref="N28:N35" si="78">ROUND(I28*D28,2)</f>
        <v>0</v>
      </c>
      <c r="O28" s="64">
        <f t="shared" ref="O28:O35" si="79">SUM(L28:N28)</f>
        <v>0</v>
      </c>
    </row>
    <row r="29" spans="1:15" x14ac:dyDescent="0.2">
      <c r="A29" s="88">
        <v>2.2000000000000002</v>
      </c>
      <c r="B29" s="23" t="s">
        <v>47</v>
      </c>
      <c r="C29" s="75" t="s">
        <v>34</v>
      </c>
      <c r="D29" s="98">
        <v>11</v>
      </c>
      <c r="E29" s="123"/>
      <c r="F29" s="124"/>
      <c r="G29" s="110">
        <f t="shared" si="72"/>
        <v>0</v>
      </c>
      <c r="H29" s="76">
        <v>0</v>
      </c>
      <c r="I29" s="110">
        <f t="shared" si="73"/>
        <v>0</v>
      </c>
      <c r="J29" s="64">
        <f t="shared" si="74"/>
        <v>0</v>
      </c>
      <c r="K29" s="110">
        <f t="shared" si="75"/>
        <v>0</v>
      </c>
      <c r="L29" s="64">
        <f t="shared" si="76"/>
        <v>0</v>
      </c>
      <c r="M29" s="110">
        <f t="shared" si="77"/>
        <v>0</v>
      </c>
      <c r="N29" s="64">
        <f t="shared" si="78"/>
        <v>0</v>
      </c>
      <c r="O29" s="64">
        <f t="shared" si="79"/>
        <v>0</v>
      </c>
    </row>
    <row r="30" spans="1:15" x14ac:dyDescent="0.2">
      <c r="A30" s="88">
        <v>2.2999999999999998</v>
      </c>
      <c r="B30" s="23" t="s">
        <v>48</v>
      </c>
      <c r="C30" s="75" t="s">
        <v>34</v>
      </c>
      <c r="D30" s="98">
        <v>1</v>
      </c>
      <c r="E30" s="123"/>
      <c r="F30" s="124"/>
      <c r="G30" s="110">
        <f t="shared" si="72"/>
        <v>0</v>
      </c>
      <c r="H30" s="76">
        <v>0</v>
      </c>
      <c r="I30" s="110">
        <f t="shared" si="73"/>
        <v>0</v>
      </c>
      <c r="J30" s="64">
        <f t="shared" si="74"/>
        <v>0</v>
      </c>
      <c r="K30" s="110">
        <f t="shared" si="75"/>
        <v>0</v>
      </c>
      <c r="L30" s="64">
        <f t="shared" si="76"/>
        <v>0</v>
      </c>
      <c r="M30" s="110">
        <f t="shared" si="77"/>
        <v>0</v>
      </c>
      <c r="N30" s="64">
        <f t="shared" si="78"/>
        <v>0</v>
      </c>
      <c r="O30" s="64">
        <f t="shared" si="79"/>
        <v>0</v>
      </c>
    </row>
    <row r="31" spans="1:15" x14ac:dyDescent="0.2">
      <c r="A31" s="88">
        <v>2.4</v>
      </c>
      <c r="B31" s="23" t="s">
        <v>49</v>
      </c>
      <c r="C31" s="75" t="s">
        <v>34</v>
      </c>
      <c r="D31" s="98">
        <v>2</v>
      </c>
      <c r="E31" s="123"/>
      <c r="F31" s="124"/>
      <c r="G31" s="110">
        <f t="shared" si="72"/>
        <v>0</v>
      </c>
      <c r="H31" s="76">
        <v>0</v>
      </c>
      <c r="I31" s="110">
        <f t="shared" si="73"/>
        <v>0</v>
      </c>
      <c r="J31" s="64">
        <f t="shared" si="74"/>
        <v>0</v>
      </c>
      <c r="K31" s="110">
        <f t="shared" si="75"/>
        <v>0</v>
      </c>
      <c r="L31" s="64">
        <f t="shared" si="76"/>
        <v>0</v>
      </c>
      <c r="M31" s="110">
        <f t="shared" si="77"/>
        <v>0</v>
      </c>
      <c r="N31" s="64">
        <f t="shared" si="78"/>
        <v>0</v>
      </c>
      <c r="O31" s="64">
        <f t="shared" si="79"/>
        <v>0</v>
      </c>
    </row>
    <row r="32" spans="1:15" x14ac:dyDescent="0.2">
      <c r="A32" s="88">
        <v>2.5</v>
      </c>
      <c r="B32" s="23" t="s">
        <v>46</v>
      </c>
      <c r="C32" s="75" t="s">
        <v>34</v>
      </c>
      <c r="D32" s="98">
        <v>1</v>
      </c>
      <c r="E32" s="123"/>
      <c r="F32" s="124"/>
      <c r="G32" s="110">
        <f t="shared" si="72"/>
        <v>0</v>
      </c>
      <c r="H32" s="76">
        <v>0</v>
      </c>
      <c r="I32" s="110">
        <f t="shared" si="73"/>
        <v>0</v>
      </c>
      <c r="J32" s="64">
        <f t="shared" si="74"/>
        <v>0</v>
      </c>
      <c r="K32" s="110">
        <f t="shared" si="75"/>
        <v>0</v>
      </c>
      <c r="L32" s="64">
        <f t="shared" si="76"/>
        <v>0</v>
      </c>
      <c r="M32" s="110">
        <f t="shared" si="77"/>
        <v>0</v>
      </c>
      <c r="N32" s="64">
        <f t="shared" si="78"/>
        <v>0</v>
      </c>
      <c r="O32" s="64">
        <f t="shared" si="79"/>
        <v>0</v>
      </c>
    </row>
    <row r="33" spans="1:17" x14ac:dyDescent="0.2">
      <c r="A33" s="88">
        <v>2.6</v>
      </c>
      <c r="B33" s="23" t="s">
        <v>50</v>
      </c>
      <c r="C33" s="75" t="s">
        <v>34</v>
      </c>
      <c r="D33" s="98">
        <v>1</v>
      </c>
      <c r="E33" s="123"/>
      <c r="F33" s="124"/>
      <c r="G33" s="110">
        <f t="shared" si="72"/>
        <v>0</v>
      </c>
      <c r="H33" s="76">
        <v>0</v>
      </c>
      <c r="I33" s="110">
        <f t="shared" si="73"/>
        <v>0</v>
      </c>
      <c r="J33" s="64">
        <f t="shared" si="74"/>
        <v>0</v>
      </c>
      <c r="K33" s="110">
        <f t="shared" si="75"/>
        <v>0</v>
      </c>
      <c r="L33" s="64">
        <f t="shared" si="76"/>
        <v>0</v>
      </c>
      <c r="M33" s="110">
        <f t="shared" si="77"/>
        <v>0</v>
      </c>
      <c r="N33" s="64">
        <f t="shared" si="78"/>
        <v>0</v>
      </c>
      <c r="O33" s="64">
        <f t="shared" si="79"/>
        <v>0</v>
      </c>
    </row>
    <row r="34" spans="1:17" x14ac:dyDescent="0.2">
      <c r="A34" s="88">
        <v>2.7</v>
      </c>
      <c r="B34" s="23" t="s">
        <v>51</v>
      </c>
      <c r="C34" s="75" t="s">
        <v>34</v>
      </c>
      <c r="D34" s="98">
        <v>1</v>
      </c>
      <c r="E34" s="123"/>
      <c r="F34" s="124"/>
      <c r="G34" s="110">
        <f t="shared" si="72"/>
        <v>0</v>
      </c>
      <c r="H34" s="76">
        <v>0</v>
      </c>
      <c r="I34" s="110">
        <f t="shared" si="73"/>
        <v>0</v>
      </c>
      <c r="J34" s="64">
        <f t="shared" si="74"/>
        <v>0</v>
      </c>
      <c r="K34" s="110">
        <f t="shared" si="75"/>
        <v>0</v>
      </c>
      <c r="L34" s="64">
        <f t="shared" si="76"/>
        <v>0</v>
      </c>
      <c r="M34" s="110">
        <f t="shared" si="77"/>
        <v>0</v>
      </c>
      <c r="N34" s="64">
        <f t="shared" si="78"/>
        <v>0</v>
      </c>
      <c r="O34" s="64">
        <f t="shared" si="79"/>
        <v>0</v>
      </c>
    </row>
    <row r="35" spans="1:17" x14ac:dyDescent="0.2">
      <c r="A35" s="88">
        <v>2.8</v>
      </c>
      <c r="B35" s="23" t="s">
        <v>52</v>
      </c>
      <c r="C35" s="75" t="s">
        <v>34</v>
      </c>
      <c r="D35" s="98">
        <v>90</v>
      </c>
      <c r="E35" s="123"/>
      <c r="F35" s="124"/>
      <c r="G35" s="110">
        <f t="shared" si="72"/>
        <v>0</v>
      </c>
      <c r="H35" s="76">
        <v>0</v>
      </c>
      <c r="I35" s="110">
        <f t="shared" si="73"/>
        <v>0</v>
      </c>
      <c r="J35" s="64">
        <f t="shared" si="74"/>
        <v>0</v>
      </c>
      <c r="K35" s="110">
        <f t="shared" si="75"/>
        <v>0</v>
      </c>
      <c r="L35" s="64">
        <f t="shared" si="76"/>
        <v>0</v>
      </c>
      <c r="M35" s="110">
        <f t="shared" si="77"/>
        <v>0</v>
      </c>
      <c r="N35" s="64">
        <f t="shared" si="78"/>
        <v>0</v>
      </c>
      <c r="O35" s="64">
        <f t="shared" si="79"/>
        <v>0</v>
      </c>
    </row>
    <row r="36" spans="1:17" x14ac:dyDescent="0.2">
      <c r="A36" s="88">
        <v>2.9</v>
      </c>
      <c r="B36" s="23" t="s">
        <v>54</v>
      </c>
      <c r="C36" s="75" t="s">
        <v>34</v>
      </c>
      <c r="D36" s="98">
        <v>6</v>
      </c>
      <c r="E36" s="123"/>
      <c r="F36" s="124"/>
      <c r="G36" s="110">
        <f>ROUND(E36*F36,2)</f>
        <v>0</v>
      </c>
      <c r="H36" s="76">
        <v>0</v>
      </c>
      <c r="I36" s="110">
        <f>ROUND(G36*0.2,2)</f>
        <v>0</v>
      </c>
      <c r="J36" s="64">
        <f>SUM(G36:I36)</f>
        <v>0</v>
      </c>
      <c r="K36" s="110">
        <f>ROUND(D36*E36,2)</f>
        <v>0</v>
      </c>
      <c r="L36" s="64">
        <f>ROUND(D36*G36,2)</f>
        <v>0</v>
      </c>
      <c r="M36" s="110">
        <f>ROUND(D36*H36,2)</f>
        <v>0</v>
      </c>
      <c r="N36" s="64">
        <f>ROUND(I36*D36,2)</f>
        <v>0</v>
      </c>
      <c r="O36" s="64">
        <f>SUM(L36:N36)</f>
        <v>0</v>
      </c>
    </row>
    <row r="37" spans="1:17" s="38" customFormat="1" x14ac:dyDescent="0.2">
      <c r="A37" s="61"/>
      <c r="B37" s="138" t="s">
        <v>83</v>
      </c>
      <c r="C37" s="139"/>
      <c r="D37" s="140"/>
      <c r="E37" s="142"/>
      <c r="F37" s="62"/>
      <c r="G37" s="63"/>
      <c r="H37" s="141"/>
      <c r="I37" s="63"/>
      <c r="J37" s="62"/>
      <c r="K37" s="63"/>
      <c r="L37" s="62"/>
      <c r="M37" s="63"/>
      <c r="N37" s="62"/>
      <c r="O37" s="62"/>
    </row>
    <row r="38" spans="1:17" ht="25.5" x14ac:dyDescent="0.2">
      <c r="A38" s="154">
        <v>11.1</v>
      </c>
      <c r="B38" s="147" t="s">
        <v>80</v>
      </c>
      <c r="C38" s="148" t="s">
        <v>81</v>
      </c>
      <c r="D38" s="149">
        <v>1</v>
      </c>
      <c r="E38" s="150"/>
      <c r="F38" s="146"/>
      <c r="G38" s="151">
        <v>0</v>
      </c>
      <c r="H38" s="151"/>
      <c r="I38" s="151">
        <v>0</v>
      </c>
      <c r="J38" s="152">
        <v>0</v>
      </c>
      <c r="K38" s="152">
        <v>0</v>
      </c>
      <c r="L38" s="152">
        <v>0</v>
      </c>
      <c r="M38" s="152">
        <v>0</v>
      </c>
      <c r="N38" s="152">
        <v>0</v>
      </c>
      <c r="O38" s="152">
        <v>0</v>
      </c>
      <c r="P38" s="153"/>
    </row>
    <row r="39" spans="1:17" s="96" customFormat="1" ht="25.5" x14ac:dyDescent="0.2">
      <c r="A39" s="109">
        <v>11.2</v>
      </c>
      <c r="B39" s="74" t="s">
        <v>82</v>
      </c>
      <c r="C39" s="126" t="s">
        <v>81</v>
      </c>
      <c r="D39" s="127">
        <v>1</v>
      </c>
      <c r="E39" s="125"/>
      <c r="F39" s="124"/>
      <c r="G39" s="110">
        <f>E39*F39</f>
        <v>0</v>
      </c>
      <c r="H39" s="64">
        <v>0</v>
      </c>
      <c r="I39" s="110">
        <v>0</v>
      </c>
      <c r="J39" s="64">
        <f t="shared" ref="J39" si="80">SUM(G39:I39)</f>
        <v>0</v>
      </c>
      <c r="K39" s="110">
        <f>D39*E39</f>
        <v>0</v>
      </c>
      <c r="L39" s="64">
        <f>D39*G39</f>
        <v>0</v>
      </c>
      <c r="M39" s="110">
        <v>0</v>
      </c>
      <c r="N39" s="64">
        <v>0</v>
      </c>
      <c r="O39" s="64">
        <f t="shared" ref="O39" si="81">SUM(L39:N39)</f>
        <v>0</v>
      </c>
    </row>
    <row r="40" spans="1:17" s="96" customFormat="1" x14ac:dyDescent="0.2">
      <c r="A40" s="109"/>
      <c r="B40" s="74"/>
      <c r="C40" s="75"/>
      <c r="D40" s="128"/>
      <c r="E40" s="129"/>
      <c r="F40" s="124"/>
      <c r="G40" s="110"/>
      <c r="H40" s="64"/>
      <c r="I40" s="110"/>
      <c r="J40" s="64"/>
      <c r="K40" s="110"/>
      <c r="L40" s="64"/>
      <c r="M40" s="110"/>
      <c r="N40" s="64"/>
      <c r="O40" s="64"/>
      <c r="Q40" s="130"/>
    </row>
    <row r="41" spans="1:17" s="38" customFormat="1" x14ac:dyDescent="0.2">
      <c r="A41" s="39"/>
      <c r="B41" s="24" t="s">
        <v>0</v>
      </c>
      <c r="C41" s="40"/>
      <c r="D41" s="39"/>
      <c r="E41" s="41"/>
      <c r="F41" s="42"/>
      <c r="G41" s="44"/>
      <c r="H41" s="43"/>
      <c r="I41" s="44"/>
      <c r="J41" s="43"/>
      <c r="K41" s="44">
        <f>SUM(K10:K40)</f>
        <v>0</v>
      </c>
      <c r="L41" s="43">
        <f>SUM(L10:L40)</f>
        <v>0</v>
      </c>
      <c r="M41" s="44">
        <f>SUM(M10:M40)</f>
        <v>0</v>
      </c>
      <c r="N41" s="43">
        <f>SUM(N10:N40)</f>
        <v>0</v>
      </c>
      <c r="O41" s="65">
        <f>SUM(O10:O40)</f>
        <v>0</v>
      </c>
    </row>
    <row r="42" spans="1:17" x14ac:dyDescent="0.2">
      <c r="J42" s="15" t="s">
        <v>79</v>
      </c>
      <c r="K42" s="14"/>
      <c r="L42" s="14"/>
      <c r="M42" s="14"/>
      <c r="N42" s="14"/>
      <c r="O42" s="45">
        <f>M42</f>
        <v>0</v>
      </c>
    </row>
    <row r="43" spans="1:17" x14ac:dyDescent="0.2">
      <c r="J43" s="15" t="s">
        <v>14</v>
      </c>
      <c r="K43" s="46">
        <f>SUM(K41:K42)</f>
        <v>0</v>
      </c>
      <c r="L43" s="46">
        <f>SUM(L41:L42)</f>
        <v>0</v>
      </c>
      <c r="M43" s="46">
        <f>SUM(M41:M42)</f>
        <v>0</v>
      </c>
      <c r="N43" s="46">
        <f>SUM(N41:N42)</f>
        <v>0</v>
      </c>
      <c r="O43" s="47">
        <f>SUM(O41:O42)</f>
        <v>0</v>
      </c>
    </row>
    <row r="44" spans="1:17" x14ac:dyDescent="0.2">
      <c r="H44" s="171" t="s">
        <v>76</v>
      </c>
      <c r="I44" s="171"/>
      <c r="J44" s="171"/>
      <c r="K44" s="171"/>
      <c r="L44" s="171"/>
      <c r="M44" s="171"/>
      <c r="N44" s="171"/>
      <c r="O44" s="143"/>
    </row>
    <row r="45" spans="1:17" x14ac:dyDescent="0.2">
      <c r="H45" s="172" t="s">
        <v>22</v>
      </c>
      <c r="I45" s="172"/>
      <c r="J45" s="172"/>
      <c r="K45" s="172"/>
      <c r="L45" s="172"/>
      <c r="M45" s="172"/>
      <c r="N45" s="172"/>
      <c r="O45" s="143"/>
    </row>
    <row r="46" spans="1:17" x14ac:dyDescent="0.2">
      <c r="H46" s="171" t="s">
        <v>77</v>
      </c>
      <c r="I46" s="171"/>
      <c r="J46" s="171"/>
      <c r="K46" s="171"/>
      <c r="L46" s="171"/>
      <c r="M46" s="171"/>
      <c r="N46" s="171"/>
      <c r="O46" s="143"/>
    </row>
    <row r="47" spans="1:17" x14ac:dyDescent="0.2">
      <c r="H47" s="171" t="s">
        <v>24</v>
      </c>
      <c r="I47" s="171"/>
      <c r="J47" s="171"/>
      <c r="K47" s="171"/>
      <c r="L47" s="171"/>
      <c r="M47" s="171"/>
      <c r="N47" s="171"/>
      <c r="O47" s="144">
        <v>0</v>
      </c>
    </row>
    <row r="48" spans="1:17" x14ac:dyDescent="0.2">
      <c r="H48" s="171" t="s">
        <v>13</v>
      </c>
      <c r="I48" s="171"/>
      <c r="J48" s="171"/>
      <c r="K48" s="171"/>
      <c r="L48" s="171"/>
      <c r="M48" s="171"/>
      <c r="N48" s="171"/>
      <c r="O48" s="145">
        <v>0</v>
      </c>
    </row>
    <row r="51" spans="2:5" x14ac:dyDescent="0.2">
      <c r="B51" s="48" t="s">
        <v>19</v>
      </c>
      <c r="E51" s="49"/>
    </row>
    <row r="52" spans="2:5" x14ac:dyDescent="0.2">
      <c r="E52" s="49"/>
    </row>
    <row r="53" spans="2:5" x14ac:dyDescent="0.2">
      <c r="B53" s="48" t="s">
        <v>20</v>
      </c>
      <c r="E53" s="49"/>
    </row>
    <row r="54" spans="2:5" x14ac:dyDescent="0.2">
      <c r="E54" s="49"/>
    </row>
  </sheetData>
  <mergeCells count="11">
    <mergeCell ref="H48:N48"/>
    <mergeCell ref="H44:N44"/>
    <mergeCell ref="H45:N45"/>
    <mergeCell ref="H46:N46"/>
    <mergeCell ref="H47:N47"/>
    <mergeCell ref="K7:O7"/>
    <mergeCell ref="A7:A8"/>
    <mergeCell ref="B7:B8"/>
    <mergeCell ref="C7:C8"/>
    <mergeCell ref="D7:D8"/>
    <mergeCell ref="E7:J7"/>
  </mergeCells>
  <pageMargins left="0.39370078740157483" right="0.35433070866141736" top="1.0236220472440944" bottom="0.39370078740157483" header="0.51181102362204722" footer="0.15748031496062992"/>
  <pageSetup paperSize="9" orientation="landscape" horizontalDpi="4294967292" verticalDpi="360" r:id="rId1"/>
  <headerFooter alignWithMargins="0">
    <oddHeader>&amp;C&amp;12LOKĀLĀ TĀME Nr. 1-1
&amp;"Arial,Bold"&amp;UDEMONTĀŽAS DARBI.</oddHeader>
    <oddFooter>&amp;C&amp;8&amp;P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KOPT006</vt:lpstr>
      <vt:lpstr>REN006</vt:lpstr>
      <vt:lpstr>KOPT006!Print_Area</vt:lpstr>
      <vt:lpstr>'REN006'!Print_Area</vt:lpstr>
      <vt:lpstr>KOPT006!Print_Titles</vt:lpstr>
      <vt:lpstr>'REN006'!Print_Titles</vt:lpstr>
    </vt:vector>
  </TitlesOfParts>
  <Company>Universe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Zanda</cp:lastModifiedBy>
  <cp:lastPrinted>2016-12-13T22:41:20Z</cp:lastPrinted>
  <dcterms:created xsi:type="dcterms:W3CDTF">1999-12-06T13:05:42Z</dcterms:created>
  <dcterms:modified xsi:type="dcterms:W3CDTF">2017-02-28T10:28:12Z</dcterms:modified>
</cp:coreProperties>
</file>