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-195" windowWidth="24900" windowHeight="12825" activeTab="1"/>
  </bookViews>
  <sheets>
    <sheet name="KOPT001" sheetId="2" r:id="rId1"/>
    <sheet name="Logi001" sheetId="1" r:id="rId2"/>
  </sheets>
  <definedNames>
    <definedName name="_xlnm.Print_Area" localSheetId="0">KOPT001!$A$1:$D$20</definedName>
    <definedName name="_xlnm.Print_Area" localSheetId="1">Logi001!$A$1:$O$45</definedName>
    <definedName name="_xlnm.Print_Titles" localSheetId="0">KOPT001!$7:$13</definedName>
    <definedName name="_xlnm.Print_Titles" localSheetId="1">Logi001!$7:$8</definedName>
  </definedNames>
  <calcPr calcId="145621"/>
</workbook>
</file>

<file path=xl/calcChain.xml><?xml version="1.0" encoding="utf-8"?>
<calcChain xmlns="http://schemas.openxmlformats.org/spreadsheetml/2006/main">
  <c r="N13" i="1" l="1"/>
  <c r="M13" i="1"/>
  <c r="K13" i="1"/>
  <c r="G13" i="1"/>
  <c r="L13" i="1" s="1"/>
  <c r="N12" i="1"/>
  <c r="M12" i="1"/>
  <c r="K12" i="1"/>
  <c r="J12" i="1"/>
  <c r="G12" i="1"/>
  <c r="L12" i="1" s="1"/>
  <c r="O12" i="1" s="1"/>
  <c r="O13" i="1" l="1"/>
  <c r="J13" i="1"/>
  <c r="G15" i="1"/>
  <c r="K15" i="1"/>
  <c r="L15" i="1"/>
  <c r="M15" i="1"/>
  <c r="G14" i="1"/>
  <c r="L14" i="1" s="1"/>
  <c r="K14" i="1"/>
  <c r="M14" i="1"/>
  <c r="J15" i="1" l="1"/>
  <c r="N15" i="1"/>
  <c r="O15" i="1" s="1"/>
  <c r="J14" i="1"/>
  <c r="N14" i="1"/>
  <c r="O14" i="1" s="1"/>
  <c r="D14" i="2"/>
  <c r="D15" i="2" s="1"/>
  <c r="D16" i="2" l="1"/>
  <c r="M35" i="1" l="1"/>
  <c r="O35" i="1" s="1"/>
  <c r="J35" i="1"/>
  <c r="M34" i="1"/>
  <c r="K34" i="1"/>
  <c r="G34" i="1"/>
  <c r="N34" i="1" s="1"/>
  <c r="M31" i="1"/>
  <c r="K31" i="1"/>
  <c r="G31" i="1"/>
  <c r="L31" i="1" s="1"/>
  <c r="M30" i="1"/>
  <c r="K30" i="1"/>
  <c r="G30" i="1"/>
  <c r="L30" i="1" s="1"/>
  <c r="M29" i="1"/>
  <c r="K29" i="1"/>
  <c r="G29" i="1"/>
  <c r="L29" i="1" s="1"/>
  <c r="G19" i="1"/>
  <c r="K19" i="1"/>
  <c r="L19" i="1"/>
  <c r="M19" i="1"/>
  <c r="G17" i="1"/>
  <c r="J17" i="1" s="1"/>
  <c r="K17" i="1"/>
  <c r="L17" i="1"/>
  <c r="M17" i="1"/>
  <c r="G11" i="1"/>
  <c r="K11" i="1"/>
  <c r="L11" i="1"/>
  <c r="M11" i="1"/>
  <c r="M27" i="1"/>
  <c r="K27" i="1"/>
  <c r="G27" i="1"/>
  <c r="N27" i="1" s="1"/>
  <c r="M26" i="1"/>
  <c r="K26" i="1"/>
  <c r="G26" i="1"/>
  <c r="N26" i="1" s="1"/>
  <c r="M25" i="1"/>
  <c r="K25" i="1"/>
  <c r="G25" i="1"/>
  <c r="N25" i="1" s="1"/>
  <c r="M24" i="1"/>
  <c r="K24" i="1"/>
  <c r="G24" i="1"/>
  <c r="N24" i="1" s="1"/>
  <c r="M21" i="1"/>
  <c r="K21" i="1"/>
  <c r="G21" i="1"/>
  <c r="N21" i="1" s="1"/>
  <c r="M20" i="1"/>
  <c r="K20" i="1"/>
  <c r="G20" i="1"/>
  <c r="N20" i="1" s="1"/>
  <c r="M18" i="1"/>
  <c r="K18" i="1"/>
  <c r="G18" i="1"/>
  <c r="N18" i="1" s="1"/>
  <c r="M16" i="1"/>
  <c r="K16" i="1"/>
  <c r="G16" i="1"/>
  <c r="N16" i="1" s="1"/>
  <c r="M10" i="1"/>
  <c r="K10" i="1"/>
  <c r="G10" i="1"/>
  <c r="N10" i="1" s="1"/>
  <c r="N29" i="1" l="1"/>
  <c r="O29" i="1" s="1"/>
  <c r="N30" i="1"/>
  <c r="N31" i="1"/>
  <c r="O31" i="1" s="1"/>
  <c r="J34" i="1"/>
  <c r="L34" i="1"/>
  <c r="O34" i="1" s="1"/>
  <c r="O30" i="1"/>
  <c r="J19" i="1"/>
  <c r="N19" i="1"/>
  <c r="O19" i="1" s="1"/>
  <c r="N17" i="1"/>
  <c r="O17" i="1" s="1"/>
  <c r="J11" i="1"/>
  <c r="N11" i="1"/>
  <c r="O11" i="1" s="1"/>
  <c r="J24" i="1"/>
  <c r="L24" i="1"/>
  <c r="O24" i="1" s="1"/>
  <c r="J25" i="1"/>
  <c r="L25" i="1"/>
  <c r="O25" i="1" s="1"/>
  <c r="J26" i="1"/>
  <c r="L26" i="1"/>
  <c r="O26" i="1" s="1"/>
  <c r="J27" i="1"/>
  <c r="L27" i="1"/>
  <c r="O27" i="1" s="1"/>
  <c r="J10" i="1"/>
  <c r="L10" i="1"/>
  <c r="O10" i="1" s="1"/>
  <c r="J16" i="1"/>
  <c r="L16" i="1"/>
  <c r="O16" i="1" s="1"/>
  <c r="J18" i="1"/>
  <c r="L18" i="1"/>
  <c r="O18" i="1" s="1"/>
  <c r="J20" i="1"/>
  <c r="L20" i="1"/>
  <c r="O20" i="1" s="1"/>
  <c r="J21" i="1"/>
  <c r="L21" i="1"/>
  <c r="O21" i="1" s="1"/>
  <c r="J30" i="1" l="1"/>
  <c r="J31" i="1"/>
  <c r="J29" i="1"/>
  <c r="K38" i="1"/>
  <c r="K40" i="1" s="1"/>
  <c r="N38" i="1"/>
  <c r="N40" i="1" s="1"/>
  <c r="L38" i="1"/>
  <c r="L40" i="1" s="1"/>
  <c r="O44" i="1" s="1"/>
  <c r="M33" i="1" l="1"/>
  <c r="O33" i="1" l="1"/>
  <c r="O38" i="1" s="1"/>
  <c r="J33" i="1"/>
  <c r="M38" i="1"/>
  <c r="O40" i="1" l="1"/>
  <c r="O45" i="1" s="1"/>
  <c r="O5" i="1" l="1"/>
  <c r="M40" i="1"/>
</calcChain>
</file>

<file path=xl/sharedStrings.xml><?xml version="1.0" encoding="utf-8"?>
<sst xmlns="http://schemas.openxmlformats.org/spreadsheetml/2006/main" count="102" uniqueCount="77">
  <si>
    <t>Būves nosaukums:</t>
  </si>
  <si>
    <t>VISPĀRĒJIE BŪVDARBI</t>
  </si>
  <si>
    <t>Objekta nosaukums:</t>
  </si>
  <si>
    <t>Objekta adrese:</t>
  </si>
  <si>
    <t>Pasūtījuma Nr.</t>
  </si>
  <si>
    <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</rPr>
      <t xml:space="preserve"> bez PVN</t>
    </r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</si>
  <si>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</si>
  <si>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</si>
  <si>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</si>
  <si>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</si>
  <si>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</si>
  <si>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</si>
  <si>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</si>
  <si>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</si>
  <si>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</si>
  <si>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</si>
  <si>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</si>
  <si>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</si>
  <si>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(c/h)</t>
  </si>
  <si>
    <t>Summa (euro)</t>
  </si>
  <si>
    <r>
      <t>m</t>
    </r>
    <r>
      <rPr>
        <vertAlign val="superscript"/>
        <sz val="10"/>
        <rFont val="Arial"/>
        <family val="2"/>
        <charset val="186"/>
      </rPr>
      <t>2</t>
    </r>
  </si>
  <si>
    <t>m</t>
  </si>
  <si>
    <t>kpl.</t>
  </si>
  <si>
    <t>gb.</t>
  </si>
  <si>
    <t>LOGI</t>
  </si>
  <si>
    <t>IEKŠĒJĀ APDARE</t>
  </si>
  <si>
    <t>Ailu apdare- ģipškartona plākšņu apšuvums, špaktelēts, slīpēts, gruntēts, krāsots ar ūdensemulsijas krāsu (2 kārtās)</t>
  </si>
  <si>
    <t>Logu ailu stūra elements</t>
  </si>
  <si>
    <t>Logu iekšējās palodzes- balta plastikāta, b=250mm</t>
  </si>
  <si>
    <t>Logu iekšējās palodzes- balta plastikāta, b=450mm</t>
  </si>
  <si>
    <t>Montāžas materiāli, palīgmateriāli, dažādi profili u.c.nepieciešamie materiāli</t>
  </si>
  <si>
    <t>KOPĀ</t>
  </si>
  <si>
    <t>Tiešās izmaksas kopā</t>
  </si>
  <si>
    <t>Sastādīja</t>
  </si>
  <si>
    <t>Pārbaudīja</t>
  </si>
  <si>
    <t xml:space="preserve">Materiālu, būvgružu transporta izdevumi </t>
  </si>
  <si>
    <t>LOGU AILU IEKŠĒJĀ APDARE</t>
  </si>
  <si>
    <t>Loga demontāža, ~2730x~2950(h)mm</t>
  </si>
  <si>
    <t>Loga demontāža, ~2730x~2200(h)mm</t>
  </si>
  <si>
    <t>Loga demontāža, ~1000x~2200(h)mm</t>
  </si>
  <si>
    <t>Darba organizācijas un izpildes nodrošināšanas pārējie darbi un izmaksas (t.sk.būvlaukuma uzturēšanas izmaksas)</t>
  </si>
  <si>
    <t>mēn.</t>
  </si>
  <si>
    <t>DEMONTĀŽA</t>
  </si>
  <si>
    <t>CITI</t>
  </si>
  <si>
    <t>kpl</t>
  </si>
  <si>
    <t>BŪVNIECĪBAS KOPTĀME Nr.1</t>
  </si>
  <si>
    <t>Būves adrese:</t>
  </si>
  <si>
    <t>PVN 21%</t>
  </si>
  <si>
    <t>PAVISAM BŪVNIECĪBAS IZMAKSAS</t>
  </si>
  <si>
    <t>Logu maiņa</t>
  </si>
  <si>
    <t>FASĀŽU VIENKĀRŠOTĀ ATJAUNOŠANA Logu maiņa</t>
  </si>
  <si>
    <t>Tāme sastādīta:</t>
  </si>
  <si>
    <t xml:space="preserve">Tāme sastādīta: </t>
  </si>
  <si>
    <t>FASĀŽU VIENKĀRŠOTĀ ATJAUNOŠANA, Logu nomaiņa</t>
  </si>
  <si>
    <t>Žoga, sastatņu , pacēlāju īre (montāža demontāža) utml.</t>
  </si>
  <si>
    <t>Kods, tāmes Nr.</t>
  </si>
  <si>
    <t>Darba veids vai konstruktīvā elementa nosaukums</t>
  </si>
  <si>
    <r>
      <t>Tāmes izmaksas (</t>
    </r>
    <r>
      <rPr>
        <i/>
        <sz val="10"/>
        <rFont val="Arial"/>
        <family val="2"/>
        <charset val="186"/>
      </rPr>
      <t>euro)</t>
    </r>
  </si>
  <si>
    <t>t.sk. darba aizsardzībai</t>
  </si>
  <si>
    <t>Darba devēja sociālais nodoklis 23,59%</t>
  </si>
  <si>
    <t>PAVISAM KOPĀ</t>
  </si>
  <si>
    <t xml:space="preserve">Virsizdevumi </t>
  </si>
  <si>
    <t xml:space="preserve">Peļņa </t>
  </si>
  <si>
    <t>1.10</t>
  </si>
  <si>
    <t>Alumīnija konstrukcijas logu L1 veramie 2730x2950mm izbūve (trīs stiklu pakete, saskaņā ar specifikāciju ARD-01_i1, iesk.furnitūru)</t>
  </si>
  <si>
    <t>Alumīnija konstrukcijas logu L1 neveramie 2730x2950mm izbūve (trīs stiklu pakete, saskaņā ar specifikāciju ARD-01_i1, iesk.furnitūru)</t>
  </si>
  <si>
    <t>Alumīnija konstrukcijas logu L1-1 veramie 2730x2950mm izbūve (trīs stiklu pakete ar saules enerģijas kontroli, saskaņā ar specifikāciju ARD-01_i1, iesk.furnitūru)</t>
  </si>
  <si>
    <t>Alumīnija konstrukcijas logu L1-1 neveramie 2730x2950mm izbūve (trīs stiklu pakete ar saules enerģijas kontroli, saskaņā ar specifikāciju ARD-01_i1, iesk.furnitūru)</t>
  </si>
  <si>
    <t>Alumīnija konstrukcijas logu L1 veramie 2730x2950mm izbūve (trīs stiklu pakete ar saules enerģijas kontroli, saskaņā ar specifikāciju ARD-01_i1, iesk.furnitūru)</t>
  </si>
  <si>
    <t>Alumīnija konstrukcijas logu L1 neveramie 2730x2950mm izbūve (trīs stiklu pakete ar saules enerģijas kontroli, saskaņā ar specifikāciju ARD-01_i1, iesk.furnitūru)</t>
  </si>
  <si>
    <t>Alumīnija konstrukcijas logu L1* neveramie 2730x2950mm izbūve (trīs stiklu pakete, saskaņā ar specifikāciju ARD-01_i1, iesk.furnitūru)</t>
  </si>
  <si>
    <t>Alumīnija konstrukcijas logu L1* atgāžams 2730x2950mm izbūve (trīs stiklu pakete, saskaņā ar specifikāciju ARD-01_i1, iesk.furnitūru)</t>
  </si>
  <si>
    <t>Alumīnija konstrukcijas logu L2 veramie 2730x2200mm izbūve (plastmasas profils, trīs stiklu pakete  ar saules enerģijas kontroli, saskaņā ar specifikāciju ARD-01_i1, iesk.furnitūru)</t>
  </si>
  <si>
    <t>Alumīnija konstrukcijas logu L2 neveramie 2730x2200mm izbūve (plastmasas profils, trīs stiklu pakete  ar saules enerģijas kontroli, saskaņā ar specifikāciju ARD-01_i1, iesk.furnitūru)</t>
  </si>
  <si>
    <t>PVC konstrukcijas logu L2* 2730x2200mm izbūve ( plastmasas profils, trīs stiklu pakete, saskaņā ar specifikāciju ARD-01_i1, iesk.furnitūru)</t>
  </si>
  <si>
    <t>PVC konstrukcijas logu L3 1000x2200mm izbūve verama apkšejā daļa (plastmasas profils, trīs stiklu pakete, saskaņā ar specifikāciju ARD-01_i1, iesk.furnitūru)</t>
  </si>
  <si>
    <t>DZĒRBENES IELĀ 14, RĪGĀ, kadastra apzīmējums Nr.0100 092 0440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</si>
</sst>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charset val="186"/>
    </font>
    <font>
      <sz val="11"/>
      <color theme="0"/>
      <name val="Calibri"/>
      <family val="2"/>
      <charset val="186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  <charset val="186"/>
    </font>
    <font>
      <b/>
      <i/>
      <sz val="11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i/>
      <u/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64"/>
      <name val="Arial"/>
      <family val="2"/>
      <charset val="186"/>
    </font>
    <font>
      <b/>
      <u/>
      <sz val="10"/>
      <name val="Arial"/>
      <family val="2"/>
    </font>
    <font>
      <i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3" fillId="0" borderId="0"/>
    <xf numFmtId="0" fontId="13" fillId="0" borderId="0"/>
    <xf numFmtId="0" fontId="14" fillId="0" borderId="0"/>
  </cellStyleXfs>
  <cellXfs count="186">
    <xf numFmtId="0" fontId="0" fillId="0" borderId="0" xfId="0"/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0" fontId="3" fillId="3" borderId="0" xfId="0" applyFont="1" applyFill="1"/>
    <xf numFmtId="0" fontId="3" fillId="0" borderId="0" xfId="0" applyFont="1"/>
    <xf numFmtId="0" fontId="4" fillId="0" borderId="0" xfId="0" applyFont="1" applyFill="1" applyAlignment="1">
      <alignment vertical="top"/>
    </xf>
    <xf numFmtId="17" fontId="5" fillId="3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vertical="top" wrapText="1"/>
    </xf>
    <xf numFmtId="2" fontId="2" fillId="3" borderId="0" xfId="0" applyNumberFormat="1" applyFont="1" applyFill="1" applyAlignment="1">
      <alignment horizontal="right" vertical="top"/>
    </xf>
    <xf numFmtId="1" fontId="7" fillId="3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90" wrapText="1"/>
    </xf>
    <xf numFmtId="2" fontId="3" fillId="0" borderId="6" xfId="0" applyNumberFormat="1" applyFont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NumberFormat="1" applyFill="1" applyBorder="1" applyAlignment="1">
      <alignment vertical="center"/>
    </xf>
    <xf numFmtId="2" fontId="3" fillId="0" borderId="0" xfId="0" applyNumberFormat="1" applyFont="1"/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2" fontId="8" fillId="0" borderId="10" xfId="0" applyNumberFormat="1" applyFont="1" applyBorder="1" applyAlignment="1">
      <alignment vertical="top"/>
    </xf>
    <xf numFmtId="2" fontId="8" fillId="0" borderId="9" xfId="0" applyNumberFormat="1" applyFont="1" applyBorder="1" applyAlignment="1">
      <alignment vertical="top"/>
    </xf>
    <xf numFmtId="0" fontId="8" fillId="0" borderId="9" xfId="0" applyFont="1" applyBorder="1"/>
    <xf numFmtId="0" fontId="8" fillId="0" borderId="0" xfId="0" applyFont="1"/>
    <xf numFmtId="0" fontId="3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2" fontId="3" fillId="0" borderId="10" xfId="0" applyNumberFormat="1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0" fontId="3" fillId="0" borderId="9" xfId="0" applyFont="1" applyBorder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2" fontId="5" fillId="0" borderId="12" xfId="0" applyNumberFormat="1" applyFont="1" applyBorder="1" applyAlignment="1">
      <alignment vertical="top"/>
    </xf>
    <xf numFmtId="2" fontId="5" fillId="0" borderId="11" xfId="0" applyNumberFormat="1" applyFont="1" applyBorder="1" applyAlignment="1">
      <alignment vertical="top"/>
    </xf>
    <xf numFmtId="2" fontId="5" fillId="0" borderId="11" xfId="0" applyNumberFormat="1" applyFont="1" applyBorder="1"/>
    <xf numFmtId="0" fontId="5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2" fontId="3" fillId="0" borderId="6" xfId="0" applyNumberFormat="1" applyFont="1" applyBorder="1"/>
    <xf numFmtId="2" fontId="5" fillId="0" borderId="6" xfId="0" applyNumberFormat="1" applyFont="1" applyBorder="1" applyAlignment="1">
      <alignment vertical="top"/>
    </xf>
    <xf numFmtId="2" fontId="5" fillId="0" borderId="6" xfId="0" applyNumberFormat="1" applyFont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2" fontId="3" fillId="0" borderId="10" xfId="0" applyNumberFormat="1" applyFont="1" applyBorder="1" applyAlignment="1">
      <alignment horizontal="righ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/>
    </xf>
    <xf numFmtId="2" fontId="13" fillId="0" borderId="9" xfId="0" applyNumberFormat="1" applyFont="1" applyFill="1" applyBorder="1" applyAlignment="1">
      <alignment vertical="center"/>
    </xf>
    <xf numFmtId="2" fontId="13" fillId="0" borderId="9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/>
    </xf>
    <xf numFmtId="2" fontId="13" fillId="0" borderId="8" xfId="0" applyNumberFormat="1" applyFont="1" applyFill="1" applyBorder="1" applyAlignment="1">
      <alignment vertical="center"/>
    </xf>
    <xf numFmtId="2" fontId="13" fillId="0" borderId="7" xfId="0" applyNumberFormat="1" applyFont="1" applyFill="1" applyBorder="1" applyAlignment="1">
      <alignment vertical="center"/>
    </xf>
    <xf numFmtId="2" fontId="13" fillId="0" borderId="7" xfId="0" applyNumberFormat="1" applyFont="1" applyBorder="1" applyAlignment="1">
      <alignment horizontal="right" vertical="center" wrapText="1"/>
    </xf>
    <xf numFmtId="2" fontId="13" fillId="0" borderId="8" xfId="0" applyNumberFormat="1" applyFont="1" applyBorder="1" applyAlignment="1">
      <alignment horizontal="righ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vertical="center"/>
    </xf>
    <xf numFmtId="1" fontId="3" fillId="0" borderId="7" xfId="0" applyNumberFormat="1" applyFont="1" applyFill="1" applyBorder="1" applyAlignment="1">
      <alignment vertical="center"/>
    </xf>
    <xf numFmtId="1" fontId="3" fillId="0" borderId="7" xfId="0" applyNumberFormat="1" applyFont="1" applyBorder="1" applyAlignment="1">
      <alignment vertical="center"/>
    </xf>
    <xf numFmtId="4" fontId="0" fillId="0" borderId="9" xfId="0" applyNumberFormat="1" applyFont="1" applyBorder="1" applyAlignment="1">
      <alignment horizontal="right" vertical="center" wrapText="1"/>
    </xf>
    <xf numFmtId="0" fontId="13" fillId="0" borderId="0" xfId="0" applyFont="1"/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top"/>
    </xf>
    <xf numFmtId="164" fontId="13" fillId="0" borderId="7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top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2" fontId="5" fillId="0" borderId="9" xfId="0" applyNumberFormat="1" applyFont="1" applyBorder="1" applyAlignment="1">
      <alignment horizontal="right" vertical="center"/>
    </xf>
    <xf numFmtId="2" fontId="5" fillId="0" borderId="9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2" fontId="5" fillId="0" borderId="7" xfId="0" applyNumberFormat="1" applyFont="1" applyFill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2" fontId="5" fillId="0" borderId="0" xfId="0" applyNumberFormat="1" applyFont="1"/>
    <xf numFmtId="1" fontId="5" fillId="0" borderId="7" xfId="0" applyNumberFormat="1" applyFont="1" applyBorder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center" vertical="top"/>
    </xf>
    <xf numFmtId="0" fontId="3" fillId="0" borderId="0" xfId="3" applyFont="1" applyFill="1" applyAlignment="1">
      <alignment horizontal="center" vertical="top" wrapText="1"/>
    </xf>
    <xf numFmtId="0" fontId="3" fillId="0" borderId="0" xfId="3" applyFont="1" applyAlignment="1">
      <alignment vertical="top" wrapText="1"/>
    </xf>
    <xf numFmtId="0" fontId="2" fillId="0" borderId="0" xfId="3" applyFont="1" applyAlignment="1">
      <alignment horizontal="left" vertical="top"/>
    </xf>
    <xf numFmtId="0" fontId="4" fillId="0" borderId="0" xfId="3" applyFont="1" applyFill="1" applyAlignment="1">
      <alignment vertical="top"/>
    </xf>
    <xf numFmtId="17" fontId="5" fillId="0" borderId="0" xfId="3" applyNumberFormat="1" applyFont="1" applyFill="1" applyAlignment="1">
      <alignment horizontal="left" vertical="top"/>
    </xf>
    <xf numFmtId="0" fontId="3" fillId="0" borderId="13" xfId="3" applyFont="1" applyBorder="1" applyAlignment="1">
      <alignment horizontal="center" vertical="top"/>
    </xf>
    <xf numFmtId="0" fontId="3" fillId="0" borderId="9" xfId="3" applyFont="1" applyBorder="1" applyAlignment="1">
      <alignment horizontal="center" vertical="top"/>
    </xf>
    <xf numFmtId="0" fontId="3" fillId="0" borderId="10" xfId="3" applyFont="1" applyBorder="1" applyAlignment="1">
      <alignment horizontal="left" vertical="top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vertical="center"/>
    </xf>
    <xf numFmtId="0" fontId="3" fillId="0" borderId="1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0" fontId="5" fillId="0" borderId="9" xfId="0" applyFont="1" applyBorder="1" applyAlignment="1">
      <alignment horizontal="right"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center" wrapText="1"/>
    </xf>
    <xf numFmtId="4" fontId="8" fillId="0" borderId="6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4" fontId="3" fillId="0" borderId="3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4" fillId="0" borderId="11" xfId="0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vertical="top" wrapText="1"/>
    </xf>
    <xf numFmtId="4" fontId="2" fillId="0" borderId="0" xfId="0" applyNumberFormat="1" applyFont="1"/>
    <xf numFmtId="0" fontId="2" fillId="0" borderId="0" xfId="0" applyFont="1"/>
    <xf numFmtId="2" fontId="3" fillId="0" borderId="1" xfId="0" applyNumberFormat="1" applyFont="1" applyBorder="1" applyAlignment="1">
      <alignment vertical="top"/>
    </xf>
    <xf numFmtId="164" fontId="3" fillId="0" borderId="9" xfId="0" quotePrefix="1" applyNumberFormat="1" applyFont="1" applyBorder="1" applyAlignment="1">
      <alignment horizontal="center" vertical="center"/>
    </xf>
    <xf numFmtId="0" fontId="11" fillId="4" borderId="9" xfId="0" applyFont="1" applyFill="1" applyBorder="1" applyAlignment="1">
      <alignment vertical="center" wrapText="1"/>
    </xf>
    <xf numFmtId="0" fontId="15" fillId="0" borderId="0" xfId="3" applyFont="1" applyAlignment="1">
      <alignment horizontal="center" vertical="top"/>
    </xf>
    <xf numFmtId="0" fontId="3" fillId="0" borderId="1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2" fontId="5" fillId="0" borderId="6" xfId="0" applyNumberFormat="1" applyFont="1" applyBorder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/>
    </xf>
    <xf numFmtId="2" fontId="3" fillId="0" borderId="9" xfId="0" applyNumberFormat="1" applyFont="1" applyFill="1" applyBorder="1" applyAlignment="1">
      <alignment vertical="center"/>
    </xf>
    <xf numFmtId="2" fontId="3" fillId="0" borderId="8" xfId="0" applyNumberFormat="1" applyFont="1" applyFill="1" applyBorder="1" applyAlignment="1">
      <alignment vertical="center"/>
    </xf>
    <xf numFmtId="0" fontId="3" fillId="0" borderId="0" xfId="0" applyFont="1" applyFill="1"/>
  </cellXfs>
  <cellStyles count="6">
    <cellStyle name="60% - Accent1" xfId="1" builtinId="32"/>
    <cellStyle name="Excel Built-in Normal" xfId="2"/>
    <cellStyle name="Normal" xfId="0" builtinId="0"/>
    <cellStyle name="Normal 2" xfId="3"/>
    <cellStyle name="Normal 3" xfId="4"/>
    <cellStyle name="Normal 5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542925</xdr:colOff>
      <xdr:row>3</xdr:row>
      <xdr:rowOff>142875</xdr:rowOff>
    </xdr:from>
    <xdr:to>
      <xdr:col>14</xdr:col>
      <xdr:colOff>609600</xdr:colOff>
      <xdr:row>4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C005ABD8-0155-4449-A81C-8E5BC79215C3}"/>
            </a:ext>
          </a:extLst>
        </xdr:cNvPr>
        <xdr:cNvSpPr>
          <a:spLocks noChangeArrowheads="1"/>
        </xdr:cNvSpPr>
      </xdr:nvSpPr>
      <xdr:spPr bwMode="auto">
        <a:xfrm>
          <a:off x="8791575" y="704850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9"/>
  <sheetViews>
    <sheetView workbookViewId="0">
      <selection activeCell="F11" sqref="F11"/>
    </sheetView>
  </sheetViews>
  <sheetFormatPr defaultRowHeight="12.75" x14ac:dyDescent="0.2"/>
  <cols>
    <col min="1" max="1" width="4.140625" style="122" customWidth="1"/>
    <col min="2" max="2" width="14.85546875" style="122" customWidth="1"/>
    <col min="3" max="3" width="47.42578125" style="132" customWidth="1"/>
    <col min="4" max="4" width="26.140625" style="124" customWidth="1"/>
    <col min="5" max="16384" width="9.140625" style="121"/>
  </cols>
  <sheetData>
    <row r="1" spans="1:8" x14ac:dyDescent="0.2">
      <c r="A1" s="161" t="s">
        <v>45</v>
      </c>
      <c r="B1" s="161"/>
      <c r="C1" s="161"/>
      <c r="D1" s="161"/>
    </row>
    <row r="2" spans="1:8" x14ac:dyDescent="0.2">
      <c r="C2" s="123"/>
    </row>
    <row r="3" spans="1:8" ht="15" x14ac:dyDescent="0.2">
      <c r="A3" s="125" t="s">
        <v>0</v>
      </c>
      <c r="B3" s="125"/>
      <c r="C3" s="126" t="s">
        <v>53</v>
      </c>
    </row>
    <row r="4" spans="1:8" ht="15" x14ac:dyDescent="0.2">
      <c r="A4" s="125" t="s">
        <v>46</v>
      </c>
      <c r="B4" s="125"/>
      <c r="C4" s="126" t="s">
        <v>76</v>
      </c>
    </row>
    <row r="5" spans="1:8" ht="14.25" x14ac:dyDescent="0.2">
      <c r="A5" s="125" t="s">
        <v>4</v>
      </c>
      <c r="B5" s="125"/>
      <c r="C5" s="127"/>
    </row>
    <row r="6" spans="1:8" ht="14.25" x14ac:dyDescent="0.2">
      <c r="A6" s="125" t="s">
        <v>52</v>
      </c>
      <c r="B6" s="125"/>
      <c r="C6" s="123"/>
    </row>
    <row r="8" spans="1:8" s="8" customFormat="1" ht="20.25" customHeight="1" x14ac:dyDescent="0.2">
      <c r="A8" s="162" t="s">
        <v>6</v>
      </c>
      <c r="B8" s="164" t="s">
        <v>55</v>
      </c>
      <c r="C8" s="166" t="s">
        <v>56</v>
      </c>
      <c r="D8" s="168" t="s">
        <v>57</v>
      </c>
      <c r="E8" s="15"/>
    </row>
    <row r="9" spans="1:8" s="8" customFormat="1" ht="78.75" customHeight="1" x14ac:dyDescent="0.2">
      <c r="A9" s="163"/>
      <c r="B9" s="165"/>
      <c r="C9" s="167"/>
      <c r="D9" s="169"/>
    </row>
    <row r="10" spans="1:8" s="8" customFormat="1" x14ac:dyDescent="0.2">
      <c r="A10" s="133"/>
      <c r="B10" s="134"/>
      <c r="C10" s="135"/>
      <c r="D10" s="136"/>
    </row>
    <row r="11" spans="1:8" s="61" customFormat="1" x14ac:dyDescent="0.2">
      <c r="A11" s="128">
        <v>1</v>
      </c>
      <c r="B11" s="129">
        <v>1</v>
      </c>
      <c r="C11" s="130" t="s">
        <v>49</v>
      </c>
      <c r="D11" s="140"/>
      <c r="E11" s="141"/>
      <c r="F11" s="141"/>
    </row>
    <row r="12" spans="1:8" s="61" customFormat="1" x14ac:dyDescent="0.2">
      <c r="A12" s="137"/>
      <c r="B12" s="138"/>
      <c r="C12" s="139"/>
      <c r="D12" s="140"/>
      <c r="E12" s="141"/>
      <c r="F12" s="141"/>
    </row>
    <row r="13" spans="1:8" s="8" customFormat="1" x14ac:dyDescent="0.2">
      <c r="A13" s="142"/>
      <c r="B13" s="143"/>
      <c r="C13" s="144"/>
      <c r="D13" s="145"/>
      <c r="E13" s="146"/>
      <c r="F13" s="146"/>
    </row>
    <row r="14" spans="1:8" s="8" customFormat="1" x14ac:dyDescent="0.2">
      <c r="A14" s="151"/>
      <c r="B14" s="151"/>
      <c r="C14" s="147" t="s">
        <v>31</v>
      </c>
      <c r="D14" s="148">
        <f>SUM(D10:D13)</f>
        <v>0</v>
      </c>
      <c r="E14" s="146"/>
      <c r="F14" s="146"/>
      <c r="G14" s="146"/>
      <c r="H14" s="146"/>
    </row>
    <row r="15" spans="1:8" s="8" customFormat="1" x14ac:dyDescent="0.2">
      <c r="A15" s="151"/>
      <c r="B15" s="151"/>
      <c r="C15" s="147" t="s">
        <v>47</v>
      </c>
      <c r="D15" s="152">
        <f>D14*21%</f>
        <v>0</v>
      </c>
      <c r="E15" s="146"/>
      <c r="F15" s="146"/>
      <c r="G15" s="146"/>
      <c r="H15" s="146"/>
    </row>
    <row r="16" spans="1:8" s="157" customFormat="1" ht="15" x14ac:dyDescent="0.2">
      <c r="A16" s="153"/>
      <c r="B16" s="153"/>
      <c r="C16" s="154" t="s">
        <v>48</v>
      </c>
      <c r="D16" s="155">
        <f>SUM(D14:D15)</f>
        <v>0</v>
      </c>
      <c r="E16" s="156"/>
      <c r="F16" s="156"/>
      <c r="G16" s="156"/>
      <c r="H16" s="156"/>
    </row>
    <row r="17" spans="2:4" x14ac:dyDescent="0.2">
      <c r="B17" s="121"/>
      <c r="D17" s="131"/>
    </row>
    <row r="18" spans="2:4" x14ac:dyDescent="0.2">
      <c r="B18" s="131"/>
      <c r="D18" s="131"/>
    </row>
    <row r="19" spans="2:4" x14ac:dyDescent="0.2">
      <c r="B19" s="131" t="s">
        <v>33</v>
      </c>
    </row>
  </sheetData>
  <mergeCells count="5">
    <mergeCell ref="A1:D1"/>
    <mergeCell ref="A8:A9"/>
    <mergeCell ref="B8:B9"/>
    <mergeCell ref="C8:C9"/>
    <mergeCell ref="D8:D9"/>
  </mergeCells>
  <pageMargins left="0.75" right="0.75" top="1.72" bottom="1" header="0.5" footer="0.5"/>
  <pageSetup paperSize="9" orientation="portrait" horizontalDpi="4294967292" verticalDpi="360" r:id="rId1"/>
  <headerFooter alignWithMargins="0">
    <oddHeader xml:space="preserve">&amp;RAPSTIPRINU
_______________________
&amp;8(Pasūtītāja paraksts un tā atšifrējums)
Z.V.
________.gada____._____________
</oddHeader>
    <oddFooter>&amp;C&amp;8&amp;P&amp;R&amp;8&amp;D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50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5.7109375" style="71" customWidth="1"/>
    <col min="2" max="2" width="39.5703125" style="72" customWidth="1"/>
    <col min="3" max="3" width="4.7109375" style="73" customWidth="1"/>
    <col min="4" max="4" width="6.85546875" style="71" customWidth="1"/>
    <col min="5" max="5" width="6.28515625" style="71" customWidth="1"/>
    <col min="6" max="6" width="6.5703125" style="74" customWidth="1"/>
    <col min="7" max="7" width="6.42578125" style="75" customWidth="1"/>
    <col min="8" max="8" width="7.42578125" style="75" customWidth="1"/>
    <col min="9" max="9" width="6.28515625" style="75" customWidth="1"/>
    <col min="10" max="10" width="7.42578125" style="75" customWidth="1"/>
    <col min="11" max="12" width="8.42578125" style="75" customWidth="1"/>
    <col min="13" max="13" width="9.5703125" style="75" customWidth="1"/>
    <col min="14" max="14" width="8.42578125" style="75" customWidth="1"/>
    <col min="15" max="15" width="9.42578125" style="8" customWidth="1"/>
    <col min="16" max="16" width="9.5703125" style="8" bestFit="1" customWidth="1"/>
    <col min="17" max="16384" width="9.140625" style="8"/>
  </cols>
  <sheetData>
    <row r="1" spans="1:16" ht="14.25" x14ac:dyDescent="0.2">
      <c r="A1" s="1" t="s">
        <v>0</v>
      </c>
      <c r="B1" s="2"/>
      <c r="C1" s="3" t="s">
        <v>1</v>
      </c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7"/>
    </row>
    <row r="2" spans="1:16" ht="15" x14ac:dyDescent="0.2">
      <c r="A2" s="1" t="s">
        <v>2</v>
      </c>
      <c r="B2" s="2"/>
      <c r="C2" s="9" t="s">
        <v>50</v>
      </c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7"/>
    </row>
    <row r="3" spans="1:16" ht="15" x14ac:dyDescent="0.2">
      <c r="A3" s="1" t="s">
        <v>3</v>
      </c>
      <c r="B3" s="2"/>
      <c r="C3" s="9" t="s">
        <v>76</v>
      </c>
      <c r="D3" s="4"/>
      <c r="E3" s="4"/>
      <c r="F3" s="5"/>
      <c r="G3" s="6"/>
      <c r="H3" s="6"/>
      <c r="I3" s="6"/>
      <c r="J3" s="6"/>
      <c r="K3" s="6"/>
      <c r="L3" s="6"/>
      <c r="M3" s="6"/>
      <c r="N3" s="6"/>
      <c r="O3" s="7"/>
    </row>
    <row r="4" spans="1:16" ht="14.25" x14ac:dyDescent="0.2">
      <c r="A4" s="1" t="s">
        <v>4</v>
      </c>
      <c r="B4" s="2"/>
      <c r="C4" s="10"/>
      <c r="D4" s="4"/>
      <c r="E4" s="4"/>
      <c r="F4" s="5"/>
      <c r="G4" s="6"/>
      <c r="H4" s="6"/>
      <c r="I4" s="6"/>
      <c r="J4" s="6"/>
      <c r="K4" s="6"/>
      <c r="L4" s="6"/>
      <c r="M4" s="6"/>
      <c r="N4" s="6"/>
      <c r="O4" s="7"/>
    </row>
    <row r="5" spans="1:16" ht="14.25" x14ac:dyDescent="0.2">
      <c r="A5" s="1" t="s">
        <v>51</v>
      </c>
      <c r="B5" s="2"/>
      <c r="C5" s="11"/>
      <c r="D5" s="4"/>
      <c r="E5" s="4"/>
      <c r="F5" s="5"/>
      <c r="G5" s="6"/>
      <c r="H5" s="6"/>
      <c r="I5" s="6"/>
      <c r="J5" s="6"/>
      <c r="K5" s="6"/>
      <c r="L5" s="6"/>
      <c r="M5" s="6"/>
      <c r="N5" s="12" t="s">
        <v>5</v>
      </c>
      <c r="O5" s="13">
        <f>O40</f>
        <v>0</v>
      </c>
    </row>
    <row r="6" spans="1:16" ht="14.25" x14ac:dyDescent="0.2">
      <c r="A6" s="14"/>
      <c r="B6" s="2"/>
      <c r="C6" s="11"/>
      <c r="D6" s="4"/>
      <c r="E6" s="4"/>
      <c r="F6" s="5"/>
      <c r="G6" s="6"/>
      <c r="H6" s="6"/>
      <c r="I6" s="6"/>
      <c r="J6" s="6"/>
      <c r="K6" s="6"/>
      <c r="L6" s="6"/>
      <c r="M6" s="6"/>
      <c r="N6" s="6"/>
      <c r="O6" s="7"/>
    </row>
    <row r="7" spans="1:16" ht="20.25" customHeight="1" x14ac:dyDescent="0.2">
      <c r="A7" s="162" t="s">
        <v>6</v>
      </c>
      <c r="B7" s="174" t="s">
        <v>7</v>
      </c>
      <c r="C7" s="176" t="s">
        <v>8</v>
      </c>
      <c r="D7" s="162" t="s">
        <v>9</v>
      </c>
      <c r="E7" s="172" t="s">
        <v>10</v>
      </c>
      <c r="F7" s="172"/>
      <c r="G7" s="172"/>
      <c r="H7" s="172"/>
      <c r="I7" s="172"/>
      <c r="J7" s="173"/>
      <c r="K7" s="171" t="s">
        <v>11</v>
      </c>
      <c r="L7" s="172"/>
      <c r="M7" s="172"/>
      <c r="N7" s="172"/>
      <c r="O7" s="173"/>
      <c r="P7" s="15"/>
    </row>
    <row r="8" spans="1:16" ht="78.75" customHeight="1" x14ac:dyDescent="0.2">
      <c r="A8" s="163"/>
      <c r="B8" s="175"/>
      <c r="C8" s="177"/>
      <c r="D8" s="163"/>
      <c r="E8" s="16" t="s">
        <v>12</v>
      </c>
      <c r="F8" s="16" t="s">
        <v>13</v>
      </c>
      <c r="G8" s="17" t="s">
        <v>14</v>
      </c>
      <c r="H8" s="17" t="s">
        <v>15</v>
      </c>
      <c r="I8" s="17" t="s">
        <v>16</v>
      </c>
      <c r="J8" s="17" t="s">
        <v>17</v>
      </c>
      <c r="K8" s="17" t="s">
        <v>18</v>
      </c>
      <c r="L8" s="17" t="s">
        <v>14</v>
      </c>
      <c r="M8" s="17" t="s">
        <v>15</v>
      </c>
      <c r="N8" s="17" t="s">
        <v>16</v>
      </c>
      <c r="O8" s="17" t="s">
        <v>19</v>
      </c>
    </row>
    <row r="9" spans="1:16" s="24" customFormat="1" x14ac:dyDescent="0.2">
      <c r="A9" s="18">
        <v>1</v>
      </c>
      <c r="B9" s="19" t="s">
        <v>24</v>
      </c>
      <c r="C9" s="25"/>
      <c r="D9" s="31"/>
      <c r="E9" s="21"/>
      <c r="F9" s="22"/>
      <c r="G9" s="23"/>
      <c r="H9" s="22"/>
      <c r="I9" s="23"/>
      <c r="J9" s="22"/>
      <c r="K9" s="23"/>
      <c r="L9" s="22"/>
      <c r="M9" s="23"/>
      <c r="N9" s="22"/>
      <c r="O9" s="22"/>
    </row>
    <row r="10" spans="1:16" ht="51" x14ac:dyDescent="0.2">
      <c r="A10" s="106">
        <v>1.1000000000000001</v>
      </c>
      <c r="B10" s="35" t="s">
        <v>64</v>
      </c>
      <c r="C10" s="36" t="s">
        <v>22</v>
      </c>
      <c r="D10" s="37">
        <v>5</v>
      </c>
      <c r="E10" s="26"/>
      <c r="F10" s="27"/>
      <c r="G10" s="28">
        <f t="shared" ref="G10:G21" si="0">E10*F10</f>
        <v>0</v>
      </c>
      <c r="H10" s="30"/>
      <c r="I10" s="28"/>
      <c r="J10" s="30">
        <f t="shared" ref="J10:J21" si="1">SUM(G10:I10)</f>
        <v>0</v>
      </c>
      <c r="K10" s="28">
        <f t="shared" ref="K10:K21" si="2">ROUND(D10*E10,2)</f>
        <v>0</v>
      </c>
      <c r="L10" s="30">
        <f t="shared" ref="L10:L21" si="3">ROUND(D10*G10,2)</f>
        <v>0</v>
      </c>
      <c r="M10" s="28">
        <f t="shared" ref="M10:M21" si="4">ROUND(D10*H10,2)</f>
        <v>0</v>
      </c>
      <c r="N10" s="30">
        <f t="shared" ref="N10:N21" si="5">ROUND(I10*D10,2)</f>
        <v>0</v>
      </c>
      <c r="O10" s="30">
        <f t="shared" ref="O10:O21" si="6">SUM(L10:N10)</f>
        <v>0</v>
      </c>
    </row>
    <row r="11" spans="1:16" ht="51" x14ac:dyDescent="0.2">
      <c r="A11" s="106">
        <v>1.2</v>
      </c>
      <c r="B11" s="35" t="s">
        <v>65</v>
      </c>
      <c r="C11" s="36" t="s">
        <v>22</v>
      </c>
      <c r="D11" s="37">
        <v>5</v>
      </c>
      <c r="E11" s="26"/>
      <c r="F11" s="27"/>
      <c r="G11" s="28">
        <f t="shared" ref="G11:G13" si="7">E11*F11</f>
        <v>0</v>
      </c>
      <c r="H11" s="30"/>
      <c r="I11" s="28"/>
      <c r="J11" s="30">
        <f t="shared" ref="J11:J13" si="8">SUM(G11:I11)</f>
        <v>0</v>
      </c>
      <c r="K11" s="28">
        <f t="shared" ref="K11:K13" si="9">ROUND(D11*E11,2)</f>
        <v>0</v>
      </c>
      <c r="L11" s="30">
        <f t="shared" ref="L11:L13" si="10">ROUND(D11*G11,2)</f>
        <v>0</v>
      </c>
      <c r="M11" s="28">
        <f t="shared" ref="M11:M13" si="11">ROUND(D11*H11,2)</f>
        <v>0</v>
      </c>
      <c r="N11" s="30">
        <f t="shared" ref="N11:N13" si="12">ROUND(I11*D11,2)</f>
        <v>0</v>
      </c>
      <c r="O11" s="30">
        <f t="shared" ref="O11:O13" si="13">SUM(L11:N11)</f>
        <v>0</v>
      </c>
    </row>
    <row r="12" spans="1:16" s="185" customFormat="1" ht="51" x14ac:dyDescent="0.2">
      <c r="A12" s="180">
        <v>1.3</v>
      </c>
      <c r="B12" s="160" t="s">
        <v>66</v>
      </c>
      <c r="C12" s="181" t="s">
        <v>22</v>
      </c>
      <c r="D12" s="37">
        <v>2</v>
      </c>
      <c r="E12" s="182"/>
      <c r="F12" s="183"/>
      <c r="G12" s="184">
        <f t="shared" si="7"/>
        <v>0</v>
      </c>
      <c r="H12" s="29"/>
      <c r="I12" s="184"/>
      <c r="J12" s="29">
        <f t="shared" si="8"/>
        <v>0</v>
      </c>
      <c r="K12" s="184">
        <f t="shared" si="9"/>
        <v>0</v>
      </c>
      <c r="L12" s="29">
        <f t="shared" si="10"/>
        <v>0</v>
      </c>
      <c r="M12" s="184">
        <f t="shared" si="11"/>
        <v>0</v>
      </c>
      <c r="N12" s="29">
        <f t="shared" si="12"/>
        <v>0</v>
      </c>
      <c r="O12" s="29">
        <f t="shared" si="13"/>
        <v>0</v>
      </c>
    </row>
    <row r="13" spans="1:16" s="185" customFormat="1" ht="51" x14ac:dyDescent="0.2">
      <c r="A13" s="180">
        <v>1.4</v>
      </c>
      <c r="B13" s="160" t="s">
        <v>67</v>
      </c>
      <c r="C13" s="181" t="s">
        <v>22</v>
      </c>
      <c r="D13" s="37">
        <v>2</v>
      </c>
      <c r="E13" s="182"/>
      <c r="F13" s="183"/>
      <c r="G13" s="184">
        <f t="shared" si="7"/>
        <v>0</v>
      </c>
      <c r="H13" s="29"/>
      <c r="I13" s="184"/>
      <c r="J13" s="29">
        <f t="shared" si="8"/>
        <v>0</v>
      </c>
      <c r="K13" s="184">
        <f t="shared" si="9"/>
        <v>0</v>
      </c>
      <c r="L13" s="29">
        <f t="shared" si="10"/>
        <v>0</v>
      </c>
      <c r="M13" s="184">
        <f t="shared" si="11"/>
        <v>0</v>
      </c>
      <c r="N13" s="29">
        <f t="shared" si="12"/>
        <v>0</v>
      </c>
      <c r="O13" s="29">
        <f t="shared" si="13"/>
        <v>0</v>
      </c>
    </row>
    <row r="14" spans="1:16" s="185" customFormat="1" ht="51" x14ac:dyDescent="0.2">
      <c r="A14" s="180">
        <v>1.3</v>
      </c>
      <c r="B14" s="160" t="s">
        <v>68</v>
      </c>
      <c r="C14" s="181" t="s">
        <v>22</v>
      </c>
      <c r="D14" s="37">
        <v>2</v>
      </c>
      <c r="E14" s="182"/>
      <c r="F14" s="183"/>
      <c r="G14" s="184">
        <f t="shared" ref="G14" si="14">E14*F14</f>
        <v>0</v>
      </c>
      <c r="H14" s="29"/>
      <c r="I14" s="184"/>
      <c r="J14" s="29">
        <f t="shared" ref="J14" si="15">SUM(G14:I14)</f>
        <v>0</v>
      </c>
      <c r="K14" s="184">
        <f t="shared" ref="K14" si="16">ROUND(D14*E14,2)</f>
        <v>0</v>
      </c>
      <c r="L14" s="29">
        <f t="shared" ref="L14" si="17">ROUND(D14*G14,2)</f>
        <v>0</v>
      </c>
      <c r="M14" s="184">
        <f t="shared" ref="M14" si="18">ROUND(D14*H14,2)</f>
        <v>0</v>
      </c>
      <c r="N14" s="29">
        <f t="shared" ref="N14" si="19">ROUND(I14*D14,2)</f>
        <v>0</v>
      </c>
      <c r="O14" s="29">
        <f t="shared" ref="O14" si="20">SUM(L14:N14)</f>
        <v>0</v>
      </c>
    </row>
    <row r="15" spans="1:16" s="185" customFormat="1" ht="51" x14ac:dyDescent="0.2">
      <c r="A15" s="180">
        <v>1.4</v>
      </c>
      <c r="B15" s="160" t="s">
        <v>69</v>
      </c>
      <c r="C15" s="181" t="s">
        <v>22</v>
      </c>
      <c r="D15" s="37">
        <v>2</v>
      </c>
      <c r="E15" s="182"/>
      <c r="F15" s="183"/>
      <c r="G15" s="184">
        <f t="shared" ref="G15" si="21">E15*F15</f>
        <v>0</v>
      </c>
      <c r="H15" s="29"/>
      <c r="I15" s="184"/>
      <c r="J15" s="29">
        <f t="shared" ref="J15" si="22">SUM(G15:I15)</f>
        <v>0</v>
      </c>
      <c r="K15" s="184">
        <f t="shared" ref="K15" si="23">ROUND(D15*E15,2)</f>
        <v>0</v>
      </c>
      <c r="L15" s="29">
        <f t="shared" ref="L15" si="24">ROUND(D15*G15,2)</f>
        <v>0</v>
      </c>
      <c r="M15" s="184">
        <f t="shared" ref="M15" si="25">ROUND(D15*H15,2)</f>
        <v>0</v>
      </c>
      <c r="N15" s="29">
        <f t="shared" ref="N15" si="26">ROUND(I15*D15,2)</f>
        <v>0</v>
      </c>
      <c r="O15" s="29">
        <f t="shared" ref="O15" si="27">SUM(L15:N15)</f>
        <v>0</v>
      </c>
    </row>
    <row r="16" spans="1:16" ht="51" x14ac:dyDescent="0.2">
      <c r="A16" s="106">
        <v>1.5</v>
      </c>
      <c r="B16" s="35" t="s">
        <v>70</v>
      </c>
      <c r="C16" s="36" t="s">
        <v>22</v>
      </c>
      <c r="D16" s="37">
        <v>4</v>
      </c>
      <c r="E16" s="26"/>
      <c r="F16" s="27"/>
      <c r="G16" s="28">
        <f t="shared" si="0"/>
        <v>0</v>
      </c>
      <c r="H16" s="30"/>
      <c r="I16" s="28"/>
      <c r="J16" s="30">
        <f t="shared" si="1"/>
        <v>0</v>
      </c>
      <c r="K16" s="28">
        <f t="shared" si="2"/>
        <v>0</v>
      </c>
      <c r="L16" s="30">
        <f t="shared" si="3"/>
        <v>0</v>
      </c>
      <c r="M16" s="28">
        <f t="shared" si="4"/>
        <v>0</v>
      </c>
      <c r="N16" s="30">
        <f t="shared" si="5"/>
        <v>0</v>
      </c>
      <c r="O16" s="30">
        <f t="shared" si="6"/>
        <v>0</v>
      </c>
    </row>
    <row r="17" spans="1:16" ht="51" x14ac:dyDescent="0.2">
      <c r="A17" s="106">
        <v>1.6</v>
      </c>
      <c r="B17" s="35" t="s">
        <v>71</v>
      </c>
      <c r="C17" s="36" t="s">
        <v>22</v>
      </c>
      <c r="D17" s="37">
        <v>1</v>
      </c>
      <c r="E17" s="26"/>
      <c r="F17" s="27"/>
      <c r="G17" s="28">
        <f t="shared" ref="G17" si="28">E17*F17</f>
        <v>0</v>
      </c>
      <c r="H17" s="30"/>
      <c r="I17" s="28"/>
      <c r="J17" s="30">
        <f t="shared" ref="J17" si="29">SUM(G17:I17)</f>
        <v>0</v>
      </c>
      <c r="K17" s="28">
        <f t="shared" ref="K17" si="30">ROUND(D17*E17,2)</f>
        <v>0</v>
      </c>
      <c r="L17" s="30">
        <f t="shared" ref="L17" si="31">ROUND(D17*G17,2)</f>
        <v>0</v>
      </c>
      <c r="M17" s="28">
        <f t="shared" ref="M17" si="32">ROUND(D17*H17,2)</f>
        <v>0</v>
      </c>
      <c r="N17" s="30">
        <f t="shared" ref="N17" si="33">ROUND(I17*D17,2)</f>
        <v>0</v>
      </c>
      <c r="O17" s="30">
        <f t="shared" ref="O17" si="34">SUM(L17:N17)</f>
        <v>0</v>
      </c>
    </row>
    <row r="18" spans="1:16" ht="63.75" x14ac:dyDescent="0.2">
      <c r="A18" s="106">
        <v>1.7</v>
      </c>
      <c r="B18" s="160" t="s">
        <v>72</v>
      </c>
      <c r="C18" s="36" t="s">
        <v>22</v>
      </c>
      <c r="D18" s="37">
        <v>3</v>
      </c>
      <c r="E18" s="26"/>
      <c r="F18" s="27"/>
      <c r="G18" s="28">
        <f t="shared" si="0"/>
        <v>0</v>
      </c>
      <c r="H18" s="30"/>
      <c r="I18" s="28"/>
      <c r="J18" s="30">
        <f t="shared" si="1"/>
        <v>0</v>
      </c>
      <c r="K18" s="28">
        <f t="shared" si="2"/>
        <v>0</v>
      </c>
      <c r="L18" s="30">
        <f t="shared" si="3"/>
        <v>0</v>
      </c>
      <c r="M18" s="28">
        <f t="shared" si="4"/>
        <v>0</v>
      </c>
      <c r="N18" s="30">
        <f t="shared" si="5"/>
        <v>0</v>
      </c>
      <c r="O18" s="30">
        <f t="shared" si="6"/>
        <v>0</v>
      </c>
    </row>
    <row r="19" spans="1:16" ht="63.75" x14ac:dyDescent="0.2">
      <c r="A19" s="106">
        <v>1.8</v>
      </c>
      <c r="B19" s="160" t="s">
        <v>73</v>
      </c>
      <c r="C19" s="36" t="s">
        <v>22</v>
      </c>
      <c r="D19" s="37">
        <v>4</v>
      </c>
      <c r="E19" s="26"/>
      <c r="F19" s="27"/>
      <c r="G19" s="28">
        <f t="shared" ref="G19" si="35">E19*F19</f>
        <v>0</v>
      </c>
      <c r="H19" s="30"/>
      <c r="I19" s="28"/>
      <c r="J19" s="30">
        <f t="shared" ref="J19" si="36">SUM(G19:I19)</f>
        <v>0</v>
      </c>
      <c r="K19" s="28">
        <f t="shared" ref="K19" si="37">ROUND(D19*E19,2)</f>
        <v>0</v>
      </c>
      <c r="L19" s="30">
        <f t="shared" ref="L19" si="38">ROUND(D19*G19,2)</f>
        <v>0</v>
      </c>
      <c r="M19" s="28">
        <f t="shared" ref="M19" si="39">ROUND(D19*H19,2)</f>
        <v>0</v>
      </c>
      <c r="N19" s="30">
        <f t="shared" ref="N19" si="40">ROUND(I19*D19,2)</f>
        <v>0</v>
      </c>
      <c r="O19" s="30">
        <f t="shared" ref="O19" si="41">SUM(L19:N19)</f>
        <v>0</v>
      </c>
    </row>
    <row r="20" spans="1:16" ht="51" x14ac:dyDescent="0.2">
      <c r="A20" s="106">
        <v>1.9</v>
      </c>
      <c r="B20" s="35" t="s">
        <v>74</v>
      </c>
      <c r="C20" s="36" t="s">
        <v>22</v>
      </c>
      <c r="D20" s="37">
        <v>5</v>
      </c>
      <c r="E20" s="26"/>
      <c r="F20" s="27"/>
      <c r="G20" s="28">
        <f t="shared" si="0"/>
        <v>0</v>
      </c>
      <c r="H20" s="30"/>
      <c r="I20" s="28"/>
      <c r="J20" s="30">
        <f t="shared" si="1"/>
        <v>0</v>
      </c>
      <c r="K20" s="28">
        <f t="shared" si="2"/>
        <v>0</v>
      </c>
      <c r="L20" s="30">
        <f t="shared" si="3"/>
        <v>0</v>
      </c>
      <c r="M20" s="28">
        <f t="shared" si="4"/>
        <v>0</v>
      </c>
      <c r="N20" s="30">
        <f t="shared" si="5"/>
        <v>0</v>
      </c>
      <c r="O20" s="30">
        <f t="shared" si="6"/>
        <v>0</v>
      </c>
    </row>
    <row r="21" spans="1:16" ht="51" x14ac:dyDescent="0.2">
      <c r="A21" s="159" t="s">
        <v>63</v>
      </c>
      <c r="B21" s="35" t="s">
        <v>75</v>
      </c>
      <c r="C21" s="36" t="s">
        <v>22</v>
      </c>
      <c r="D21" s="37">
        <v>1</v>
      </c>
      <c r="E21" s="26"/>
      <c r="F21" s="27"/>
      <c r="G21" s="28">
        <f t="shared" si="0"/>
        <v>0</v>
      </c>
      <c r="H21" s="30"/>
      <c r="I21" s="28"/>
      <c r="J21" s="30">
        <f t="shared" si="1"/>
        <v>0</v>
      </c>
      <c r="K21" s="28">
        <f t="shared" si="2"/>
        <v>0</v>
      </c>
      <c r="L21" s="30">
        <f t="shared" si="3"/>
        <v>0</v>
      </c>
      <c r="M21" s="28">
        <f t="shared" si="4"/>
        <v>0</v>
      </c>
      <c r="N21" s="30">
        <f t="shared" si="5"/>
        <v>0</v>
      </c>
      <c r="O21" s="30">
        <f t="shared" si="6"/>
        <v>0</v>
      </c>
      <c r="P21" s="38"/>
    </row>
    <row r="22" spans="1:16" s="46" customFormat="1" x14ac:dyDescent="0.2">
      <c r="A22" s="109">
        <v>2</v>
      </c>
      <c r="B22" s="39" t="s">
        <v>25</v>
      </c>
      <c r="C22" s="20"/>
      <c r="D22" s="40"/>
      <c r="E22" s="41"/>
      <c r="F22" s="42"/>
      <c r="G22" s="43"/>
      <c r="H22" s="44"/>
      <c r="I22" s="43"/>
      <c r="J22" s="44"/>
      <c r="K22" s="43"/>
      <c r="L22" s="44"/>
      <c r="M22" s="43"/>
      <c r="N22" s="44"/>
      <c r="O22" s="45"/>
    </row>
    <row r="23" spans="1:16" x14ac:dyDescent="0.2">
      <c r="A23" s="107"/>
      <c r="B23" s="32" t="s">
        <v>36</v>
      </c>
      <c r="C23" s="25"/>
      <c r="D23" s="33"/>
      <c r="E23" s="47"/>
      <c r="F23" s="48"/>
      <c r="G23" s="49"/>
      <c r="H23" s="50"/>
      <c r="I23" s="49"/>
      <c r="J23" s="50"/>
      <c r="K23" s="49"/>
      <c r="L23" s="50"/>
      <c r="M23" s="49"/>
      <c r="N23" s="50"/>
      <c r="O23" s="51"/>
    </row>
    <row r="24" spans="1:16" ht="38.25" x14ac:dyDescent="0.2">
      <c r="A24" s="106">
        <v>2.1</v>
      </c>
      <c r="B24" s="34" t="s">
        <v>26</v>
      </c>
      <c r="C24" s="25" t="s">
        <v>20</v>
      </c>
      <c r="D24" s="33">
        <v>42</v>
      </c>
      <c r="E24" s="26"/>
      <c r="F24" s="27"/>
      <c r="G24" s="28">
        <f t="shared" ref="G24:G31" si="42">ROUND(E24*F24,2)</f>
        <v>0</v>
      </c>
      <c r="H24" s="29"/>
      <c r="I24" s="28"/>
      <c r="J24" s="30">
        <f t="shared" ref="J24:J31" si="43">SUM(G24:I24)</f>
        <v>0</v>
      </c>
      <c r="K24" s="28">
        <f t="shared" ref="K24:K31" si="44">ROUND(D24*E24,2)</f>
        <v>0</v>
      </c>
      <c r="L24" s="30">
        <f t="shared" ref="L24:L31" si="45">ROUND(D24*G24,2)</f>
        <v>0</v>
      </c>
      <c r="M24" s="28">
        <f t="shared" ref="M24:M31" si="46">ROUND(D24*H24,2)</f>
        <v>0</v>
      </c>
      <c r="N24" s="30">
        <f t="shared" ref="N24:N31" si="47">ROUND(I24*D24,2)</f>
        <v>0</v>
      </c>
      <c r="O24" s="30">
        <f t="shared" ref="O24:O31" si="48">SUM(L24:N24)</f>
        <v>0</v>
      </c>
    </row>
    <row r="25" spans="1:16" x14ac:dyDescent="0.2">
      <c r="A25" s="106">
        <v>2.2000000000000002</v>
      </c>
      <c r="B25" s="34" t="s">
        <v>27</v>
      </c>
      <c r="C25" s="25" t="s">
        <v>21</v>
      </c>
      <c r="D25" s="33">
        <v>200</v>
      </c>
      <c r="E25" s="26"/>
      <c r="F25" s="27"/>
      <c r="G25" s="28">
        <f t="shared" si="42"/>
        <v>0</v>
      </c>
      <c r="H25" s="29"/>
      <c r="I25" s="28"/>
      <c r="J25" s="30">
        <f t="shared" si="43"/>
        <v>0</v>
      </c>
      <c r="K25" s="28">
        <f t="shared" si="44"/>
        <v>0</v>
      </c>
      <c r="L25" s="30">
        <f t="shared" si="45"/>
        <v>0</v>
      </c>
      <c r="M25" s="28">
        <f t="shared" si="46"/>
        <v>0</v>
      </c>
      <c r="N25" s="30">
        <f t="shared" si="47"/>
        <v>0</v>
      </c>
      <c r="O25" s="30">
        <f t="shared" si="48"/>
        <v>0</v>
      </c>
    </row>
    <row r="26" spans="1:16" ht="25.5" x14ac:dyDescent="0.2">
      <c r="A26" s="106">
        <v>2.2999999999999998</v>
      </c>
      <c r="B26" s="34" t="s">
        <v>28</v>
      </c>
      <c r="C26" s="25" t="s">
        <v>21</v>
      </c>
      <c r="D26" s="33">
        <v>35</v>
      </c>
      <c r="E26" s="26"/>
      <c r="F26" s="27"/>
      <c r="G26" s="28">
        <f t="shared" si="42"/>
        <v>0</v>
      </c>
      <c r="H26" s="29"/>
      <c r="I26" s="28"/>
      <c r="J26" s="30">
        <f t="shared" si="43"/>
        <v>0</v>
      </c>
      <c r="K26" s="28">
        <f t="shared" si="44"/>
        <v>0</v>
      </c>
      <c r="L26" s="30">
        <f t="shared" si="45"/>
        <v>0</v>
      </c>
      <c r="M26" s="28">
        <f t="shared" si="46"/>
        <v>0</v>
      </c>
      <c r="N26" s="30">
        <f t="shared" si="47"/>
        <v>0</v>
      </c>
      <c r="O26" s="30">
        <f t="shared" si="48"/>
        <v>0</v>
      </c>
    </row>
    <row r="27" spans="1:16" ht="25.5" x14ac:dyDescent="0.2">
      <c r="A27" s="106">
        <v>2.4</v>
      </c>
      <c r="B27" s="34" t="s">
        <v>29</v>
      </c>
      <c r="C27" s="25" t="s">
        <v>21</v>
      </c>
      <c r="D27" s="33">
        <v>2</v>
      </c>
      <c r="E27" s="26"/>
      <c r="F27" s="27"/>
      <c r="G27" s="28">
        <f t="shared" si="42"/>
        <v>0</v>
      </c>
      <c r="H27" s="29"/>
      <c r="I27" s="28"/>
      <c r="J27" s="30">
        <f t="shared" si="43"/>
        <v>0</v>
      </c>
      <c r="K27" s="28">
        <f t="shared" si="44"/>
        <v>0</v>
      </c>
      <c r="L27" s="30">
        <f t="shared" si="45"/>
        <v>0</v>
      </c>
      <c r="M27" s="28">
        <f t="shared" si="46"/>
        <v>0</v>
      </c>
      <c r="N27" s="30">
        <f t="shared" si="47"/>
        <v>0</v>
      </c>
      <c r="O27" s="30">
        <f t="shared" si="48"/>
        <v>0</v>
      </c>
      <c r="P27" s="38"/>
    </row>
    <row r="28" spans="1:16" s="70" customFormat="1" x14ac:dyDescent="0.2">
      <c r="A28" s="110">
        <v>3</v>
      </c>
      <c r="B28" s="111" t="s">
        <v>42</v>
      </c>
      <c r="C28" s="112"/>
      <c r="D28" s="113"/>
      <c r="E28" s="114"/>
      <c r="F28" s="115"/>
      <c r="G28" s="116"/>
      <c r="H28" s="117"/>
      <c r="I28" s="116"/>
      <c r="J28" s="118"/>
      <c r="K28" s="116"/>
      <c r="L28" s="118"/>
      <c r="M28" s="116"/>
      <c r="N28" s="118"/>
      <c r="O28" s="118"/>
      <c r="P28" s="119"/>
    </row>
    <row r="29" spans="1:16" x14ac:dyDescent="0.2">
      <c r="A29" s="106">
        <v>3.1</v>
      </c>
      <c r="B29" s="34" t="s">
        <v>37</v>
      </c>
      <c r="C29" s="25" t="s">
        <v>23</v>
      </c>
      <c r="D29" s="33">
        <v>23</v>
      </c>
      <c r="E29" s="26"/>
      <c r="F29" s="27"/>
      <c r="G29" s="28">
        <f t="shared" si="42"/>
        <v>0</v>
      </c>
      <c r="H29" s="29"/>
      <c r="I29" s="28"/>
      <c r="J29" s="30">
        <f t="shared" si="43"/>
        <v>0</v>
      </c>
      <c r="K29" s="28">
        <f t="shared" si="44"/>
        <v>0</v>
      </c>
      <c r="L29" s="30">
        <f t="shared" si="45"/>
        <v>0</v>
      </c>
      <c r="M29" s="28">
        <f t="shared" si="46"/>
        <v>0</v>
      </c>
      <c r="N29" s="30">
        <f t="shared" si="47"/>
        <v>0</v>
      </c>
      <c r="O29" s="30">
        <f t="shared" si="48"/>
        <v>0</v>
      </c>
    </row>
    <row r="30" spans="1:16" x14ac:dyDescent="0.2">
      <c r="A30" s="106">
        <v>3.2</v>
      </c>
      <c r="B30" s="34" t="s">
        <v>38</v>
      </c>
      <c r="C30" s="25" t="s">
        <v>23</v>
      </c>
      <c r="D30" s="33">
        <v>12</v>
      </c>
      <c r="E30" s="26"/>
      <c r="F30" s="27"/>
      <c r="G30" s="28">
        <f t="shared" si="42"/>
        <v>0</v>
      </c>
      <c r="H30" s="29"/>
      <c r="I30" s="28"/>
      <c r="J30" s="30">
        <f t="shared" si="43"/>
        <v>0</v>
      </c>
      <c r="K30" s="28">
        <f t="shared" si="44"/>
        <v>0</v>
      </c>
      <c r="L30" s="30">
        <f t="shared" si="45"/>
        <v>0</v>
      </c>
      <c r="M30" s="28">
        <f t="shared" si="46"/>
        <v>0</v>
      </c>
      <c r="N30" s="30">
        <f t="shared" si="47"/>
        <v>0</v>
      </c>
      <c r="O30" s="30">
        <f t="shared" si="48"/>
        <v>0</v>
      </c>
    </row>
    <row r="31" spans="1:16" x14ac:dyDescent="0.2">
      <c r="A31" s="106">
        <v>3.3</v>
      </c>
      <c r="B31" s="34" t="s">
        <v>39</v>
      </c>
      <c r="C31" s="25" t="s">
        <v>23</v>
      </c>
      <c r="D31" s="33">
        <v>4</v>
      </c>
      <c r="E31" s="26"/>
      <c r="F31" s="27"/>
      <c r="G31" s="28">
        <f t="shared" si="42"/>
        <v>0</v>
      </c>
      <c r="H31" s="29"/>
      <c r="I31" s="28"/>
      <c r="J31" s="30">
        <f t="shared" si="43"/>
        <v>0</v>
      </c>
      <c r="K31" s="28">
        <f t="shared" si="44"/>
        <v>0</v>
      </c>
      <c r="L31" s="30">
        <f t="shared" si="45"/>
        <v>0</v>
      </c>
      <c r="M31" s="28">
        <f t="shared" si="46"/>
        <v>0</v>
      </c>
      <c r="N31" s="30">
        <f t="shared" si="47"/>
        <v>0</v>
      </c>
      <c r="O31" s="30">
        <f t="shared" si="48"/>
        <v>0</v>
      </c>
    </row>
    <row r="32" spans="1:16" s="70" customFormat="1" x14ac:dyDescent="0.2">
      <c r="A32" s="120">
        <v>4</v>
      </c>
      <c r="B32" s="111" t="s">
        <v>43</v>
      </c>
      <c r="C32" s="112"/>
      <c r="D32" s="113"/>
      <c r="E32" s="114"/>
      <c r="F32" s="118"/>
      <c r="G32" s="116"/>
      <c r="H32" s="117"/>
      <c r="I32" s="116"/>
      <c r="J32" s="118"/>
      <c r="K32" s="116"/>
      <c r="L32" s="118"/>
      <c r="M32" s="116"/>
      <c r="N32" s="118"/>
      <c r="O32" s="118"/>
    </row>
    <row r="33" spans="1:16" s="61" customFormat="1" ht="25.5" x14ac:dyDescent="0.2">
      <c r="A33" s="52">
        <v>4.0999999999999996</v>
      </c>
      <c r="B33" s="53" t="s">
        <v>30</v>
      </c>
      <c r="C33" s="54" t="s">
        <v>22</v>
      </c>
      <c r="D33" s="55">
        <v>1</v>
      </c>
      <c r="E33" s="56"/>
      <c r="F33" s="33"/>
      <c r="G33" s="57"/>
      <c r="H33" s="58"/>
      <c r="I33" s="59"/>
      <c r="J33" s="60">
        <f>SUM(G33:I33)</f>
        <v>0</v>
      </c>
      <c r="K33" s="57"/>
      <c r="L33" s="27"/>
      <c r="M33" s="57">
        <f>SUM(M9:M27)*5%</f>
        <v>0</v>
      </c>
      <c r="N33" s="27"/>
      <c r="O33" s="30">
        <f>SUM(L33:N33)</f>
        <v>0</v>
      </c>
    </row>
    <row r="34" spans="1:16" s="90" customFormat="1" ht="25.5" x14ac:dyDescent="0.2">
      <c r="A34" s="108">
        <v>4.2</v>
      </c>
      <c r="B34" s="84" t="s">
        <v>54</v>
      </c>
      <c r="C34" s="85" t="s">
        <v>44</v>
      </c>
      <c r="D34" s="86">
        <v>1</v>
      </c>
      <c r="E34" s="87"/>
      <c r="F34" s="30"/>
      <c r="G34" s="88">
        <f>F34*E34</f>
        <v>0</v>
      </c>
      <c r="H34" s="88"/>
      <c r="I34" s="88"/>
      <c r="J34" s="89">
        <f>G34+H34+I34</f>
        <v>0</v>
      </c>
      <c r="K34" s="89">
        <f>ROUND(D34*E34,2)</f>
        <v>0</v>
      </c>
      <c r="L34" s="89">
        <f>ROUND(D34*G34,2)</f>
        <v>0</v>
      </c>
      <c r="M34" s="89">
        <f>ROUND(D34*H34,2)</f>
        <v>0</v>
      </c>
      <c r="N34" s="89">
        <f>ROUND(D34*I34,2)</f>
        <v>0</v>
      </c>
      <c r="O34" s="89">
        <f>L34+M34+N34</f>
        <v>0</v>
      </c>
    </row>
    <row r="35" spans="1:16" s="105" customFormat="1" ht="38.25" x14ac:dyDescent="0.2">
      <c r="A35" s="108">
        <v>4.3</v>
      </c>
      <c r="B35" s="97" t="s">
        <v>40</v>
      </c>
      <c r="C35" s="98" t="s">
        <v>41</v>
      </c>
      <c r="D35" s="99">
        <v>3</v>
      </c>
      <c r="E35" s="100"/>
      <c r="F35" s="27"/>
      <c r="G35" s="101"/>
      <c r="H35" s="102"/>
      <c r="I35" s="28"/>
      <c r="J35" s="103">
        <f>SUM(G35:I35)</f>
        <v>0</v>
      </c>
      <c r="K35" s="28"/>
      <c r="L35" s="30"/>
      <c r="M35" s="28">
        <f>D35*H35</f>
        <v>0</v>
      </c>
      <c r="N35" s="104"/>
      <c r="O35" s="30">
        <f>SUM(L35:N35)</f>
        <v>0</v>
      </c>
    </row>
    <row r="36" spans="1:16" s="90" customFormat="1" x14ac:dyDescent="0.2">
      <c r="A36" s="83"/>
      <c r="B36" s="84"/>
      <c r="C36" s="91"/>
      <c r="D36" s="86"/>
      <c r="E36" s="92"/>
      <c r="F36" s="30"/>
      <c r="G36" s="93"/>
      <c r="H36" s="94"/>
      <c r="I36" s="93"/>
      <c r="J36" s="95"/>
      <c r="K36" s="96"/>
      <c r="L36" s="95"/>
      <c r="M36" s="96"/>
      <c r="N36" s="95"/>
      <c r="O36" s="95"/>
    </row>
    <row r="37" spans="1:16" x14ac:dyDescent="0.2">
      <c r="A37" s="52"/>
      <c r="B37" s="34"/>
      <c r="C37" s="25"/>
      <c r="D37" s="33"/>
      <c r="E37" s="82"/>
      <c r="F37" s="27"/>
      <c r="G37" s="28"/>
      <c r="H37" s="29"/>
      <c r="I37" s="28"/>
      <c r="J37" s="30"/>
      <c r="K37" s="28"/>
      <c r="L37" s="30"/>
      <c r="M37" s="28"/>
      <c r="N37" s="30"/>
      <c r="O37" s="30"/>
      <c r="P37" s="38"/>
    </row>
    <row r="38" spans="1:16" s="70" customFormat="1" x14ac:dyDescent="0.2">
      <c r="A38" s="62"/>
      <c r="B38" s="63" t="s">
        <v>31</v>
      </c>
      <c r="C38" s="64"/>
      <c r="D38" s="62"/>
      <c r="E38" s="65"/>
      <c r="F38" s="66"/>
      <c r="G38" s="67"/>
      <c r="H38" s="68"/>
      <c r="I38" s="67"/>
      <c r="J38" s="68"/>
      <c r="K38" s="67">
        <f>SUM(K9:K37)</f>
        <v>0</v>
      </c>
      <c r="L38" s="68">
        <f>SUM(L9:L37)</f>
        <v>0</v>
      </c>
      <c r="M38" s="67">
        <f>SUM(M9:M37)</f>
        <v>0</v>
      </c>
      <c r="N38" s="68">
        <f>SUM(N9:N37)</f>
        <v>0</v>
      </c>
      <c r="O38" s="69">
        <f>SUM(O9:O37)</f>
        <v>0</v>
      </c>
    </row>
    <row r="39" spans="1:16" x14ac:dyDescent="0.2">
      <c r="J39" s="76" t="s">
        <v>35</v>
      </c>
      <c r="K39" s="158"/>
      <c r="L39" s="158"/>
      <c r="M39" s="158"/>
      <c r="N39" s="158"/>
      <c r="O39" s="77">
        <v>0</v>
      </c>
    </row>
    <row r="40" spans="1:16" x14ac:dyDescent="0.2">
      <c r="H40" s="178" t="s">
        <v>32</v>
      </c>
      <c r="I40" s="178"/>
      <c r="J40" s="178"/>
      <c r="K40" s="78">
        <f>SUM(K38:K39)</f>
        <v>0</v>
      </c>
      <c r="L40" s="78">
        <f>SUM(L38:L39)</f>
        <v>0</v>
      </c>
      <c r="M40" s="78">
        <f>SUM(M38:M39)</f>
        <v>0</v>
      </c>
      <c r="N40" s="78">
        <f>SUM(N38:N39)</f>
        <v>0</v>
      </c>
      <c r="O40" s="79">
        <f>SUM(O38:O39)</f>
        <v>0</v>
      </c>
    </row>
    <row r="41" spans="1:16" ht="12.75" customHeight="1" x14ac:dyDescent="0.2">
      <c r="H41" s="170" t="s">
        <v>61</v>
      </c>
      <c r="I41" s="170"/>
      <c r="J41" s="170"/>
      <c r="K41" s="170"/>
      <c r="L41" s="170"/>
      <c r="M41" s="170"/>
      <c r="N41" s="170"/>
      <c r="O41" s="148"/>
    </row>
    <row r="42" spans="1:16" ht="12.75" customHeight="1" x14ac:dyDescent="0.2">
      <c r="E42" s="81"/>
      <c r="H42" s="179" t="s">
        <v>58</v>
      </c>
      <c r="I42" s="179"/>
      <c r="J42" s="179"/>
      <c r="K42" s="179"/>
      <c r="L42" s="179"/>
      <c r="M42" s="179"/>
      <c r="N42" s="179"/>
      <c r="O42" s="148"/>
    </row>
    <row r="43" spans="1:16" x14ac:dyDescent="0.2">
      <c r="E43" s="81"/>
      <c r="H43" s="170" t="s">
        <v>62</v>
      </c>
      <c r="I43" s="170"/>
      <c r="J43" s="170"/>
      <c r="K43" s="170"/>
      <c r="L43" s="170"/>
      <c r="M43" s="170"/>
      <c r="N43" s="170"/>
      <c r="O43" s="148"/>
    </row>
    <row r="44" spans="1:16" ht="12.75" customHeight="1" x14ac:dyDescent="0.2">
      <c r="E44" s="81"/>
      <c r="H44" s="170" t="s">
        <v>59</v>
      </c>
      <c r="I44" s="170"/>
      <c r="J44" s="170"/>
      <c r="K44" s="170"/>
      <c r="L44" s="170"/>
      <c r="M44" s="170"/>
      <c r="N44" s="170"/>
      <c r="O44" s="149">
        <f>L40*23.59%</f>
        <v>0</v>
      </c>
    </row>
    <row r="45" spans="1:16" ht="12.75" customHeight="1" x14ac:dyDescent="0.2">
      <c r="E45" s="81"/>
      <c r="H45" s="170" t="s">
        <v>60</v>
      </c>
      <c r="I45" s="170"/>
      <c r="J45" s="170"/>
      <c r="K45" s="170"/>
      <c r="L45" s="170"/>
      <c r="M45" s="170"/>
      <c r="N45" s="170"/>
      <c r="O45" s="150">
        <f>O40+O41+O43+O44</f>
        <v>0</v>
      </c>
    </row>
    <row r="48" spans="1:16" x14ac:dyDescent="0.2">
      <c r="B48" s="80" t="s">
        <v>33</v>
      </c>
    </row>
    <row r="50" spans="2:2" x14ac:dyDescent="0.2">
      <c r="B50" s="80" t="s">
        <v>34</v>
      </c>
    </row>
  </sheetData>
  <mergeCells count="12">
    <mergeCell ref="H45:N45"/>
    <mergeCell ref="K7:O7"/>
    <mergeCell ref="A7:A8"/>
    <mergeCell ref="B7:B8"/>
    <mergeCell ref="C7:C8"/>
    <mergeCell ref="D7:D8"/>
    <mergeCell ref="E7:J7"/>
    <mergeCell ref="H40:J40"/>
    <mergeCell ref="H41:N41"/>
    <mergeCell ref="H42:N42"/>
    <mergeCell ref="H43:N43"/>
    <mergeCell ref="H44:N44"/>
  </mergeCells>
  <conditionalFormatting sqref="C35:D35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1-2
&amp;"Arial,Bold"&amp;URENOVĀCIJAS DARBI.</oddHead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KOPT001</vt:lpstr>
      <vt:lpstr>Logi001</vt:lpstr>
      <vt:lpstr>KOPT001!Print_Area</vt:lpstr>
      <vt:lpstr>Logi001!Print_Area</vt:lpstr>
      <vt:lpstr>KOPT001!Print_Titles</vt:lpstr>
      <vt:lpstr>Logi001!Print_Titles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Viktors</dc:creator>
  <cp:lastModifiedBy>Zanda</cp:lastModifiedBy>
  <dcterms:created xsi:type="dcterms:W3CDTF">2017-01-30T07:55:39Z</dcterms:created>
  <dcterms:modified xsi:type="dcterms:W3CDTF">2017-04-06T11:39:56Z</dcterms:modified>
</cp:coreProperties>
</file>